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245" windowWidth="11700" windowHeight="1170"/>
  </bookViews>
  <sheets>
    <sheet name="Июль 2017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52" i="1" l="1"/>
  <c r="G282" i="1"/>
  <c r="H282" i="1"/>
  <c r="G140" i="1" l="1"/>
  <c r="G217" i="1" l="1"/>
  <c r="H217" i="1" s="1"/>
  <c r="G48" i="1" l="1"/>
  <c r="G158" i="1" l="1"/>
  <c r="G106" i="1" l="1"/>
  <c r="H106" i="1" s="1"/>
  <c r="G176" i="1" l="1"/>
  <c r="H176" i="1" s="1"/>
  <c r="G281" i="1" l="1"/>
  <c r="G131" i="1" l="1"/>
  <c r="H131" i="1" s="1"/>
  <c r="G130" i="1"/>
  <c r="G113" i="1"/>
  <c r="H113" i="1" s="1"/>
  <c r="G128" i="1"/>
  <c r="H128" i="1" s="1"/>
  <c r="G219" i="1"/>
  <c r="H219" i="1" s="1"/>
  <c r="G218" i="1"/>
  <c r="H218" i="1" s="1"/>
  <c r="G132" i="1"/>
  <c r="H132" i="1" s="1"/>
  <c r="G150" i="1"/>
  <c r="H150" i="1" s="1"/>
  <c r="G157" i="1"/>
  <c r="H157" i="1" s="1"/>
  <c r="G129" i="1"/>
  <c r="H129" i="1" s="1"/>
  <c r="G280" i="1" l="1"/>
  <c r="H140" i="1" l="1"/>
  <c r="G279" i="1" l="1"/>
  <c r="G278" i="1"/>
  <c r="G277" i="1"/>
  <c r="G276" i="1"/>
  <c r="H276" i="1" s="1"/>
  <c r="H277" i="1" l="1"/>
  <c r="G12" i="1"/>
  <c r="H12" i="1" s="1"/>
  <c r="G195" i="1" l="1"/>
  <c r="G194" i="1"/>
  <c r="H194" i="1" l="1"/>
  <c r="G234" i="1"/>
  <c r="G10" i="1" l="1"/>
  <c r="F233" i="1" l="1"/>
  <c r="G43" i="1" l="1"/>
  <c r="G22" i="1" l="1"/>
  <c r="G233" i="1" l="1"/>
  <c r="G81" i="1" l="1"/>
  <c r="H81" i="1" s="1"/>
  <c r="G290" i="1" l="1"/>
  <c r="G289" i="1"/>
  <c r="G294" i="1"/>
  <c r="G295" i="1"/>
  <c r="G293" i="1"/>
  <c r="G292" i="1" l="1"/>
  <c r="G291" i="1"/>
  <c r="G288" i="1" l="1"/>
  <c r="G287" i="1"/>
  <c r="G286" i="1"/>
  <c r="H286" i="1" l="1"/>
  <c r="G231" i="1"/>
  <c r="H231" i="1" s="1"/>
  <c r="G61" i="1"/>
  <c r="H61" i="1" s="1"/>
  <c r="G251" i="1" l="1"/>
  <c r="H251" i="1" s="1"/>
  <c r="G322" i="1" l="1"/>
  <c r="G321" i="1"/>
  <c r="G320" i="1"/>
  <c r="G319" i="1"/>
  <c r="H320" i="1" l="1"/>
  <c r="F177" i="1" l="1"/>
  <c r="G42" i="1" l="1"/>
  <c r="H42" i="1" s="1"/>
  <c r="G11" i="1"/>
  <c r="H11" i="1" s="1"/>
  <c r="G15" i="1"/>
  <c r="G14" i="1" l="1"/>
  <c r="H14" i="1" s="1"/>
  <c r="G306" i="1"/>
  <c r="G304" i="1"/>
  <c r="G305" i="1" l="1"/>
  <c r="G303" i="1"/>
  <c r="G302" i="1"/>
  <c r="H302" i="1" l="1"/>
  <c r="G314" i="1"/>
  <c r="G313" i="1"/>
  <c r="G312" i="1"/>
  <c r="G230" i="1"/>
  <c r="H230" i="1" s="1"/>
  <c r="G47" i="1" l="1"/>
  <c r="H47" i="1" s="1"/>
  <c r="G174" i="1" l="1"/>
  <c r="G298" i="1" l="1"/>
  <c r="H298" i="1" l="1"/>
  <c r="G318" i="1" l="1"/>
  <c r="G317" i="1"/>
  <c r="G316" i="1"/>
  <c r="G229" i="1" l="1"/>
  <c r="H229" i="1" s="1"/>
  <c r="G170" i="1" l="1"/>
  <c r="H170" i="1" s="1"/>
  <c r="G64" i="1" l="1"/>
  <c r="G63" i="1" l="1"/>
  <c r="G62" i="1" l="1"/>
  <c r="H62" i="1" s="1"/>
  <c r="G274" i="1" l="1"/>
  <c r="G275" i="1"/>
  <c r="H275" i="1" s="1"/>
  <c r="G177" i="1" l="1"/>
  <c r="H177" i="1" s="1"/>
  <c r="G311" i="1" l="1"/>
  <c r="H311" i="1" s="1"/>
  <c r="E315" i="1"/>
  <c r="G315" i="1" s="1"/>
  <c r="H315" i="1" s="1"/>
  <c r="G310" i="1"/>
  <c r="H310" i="1" s="1"/>
  <c r="E285" i="1"/>
  <c r="G285" i="1" s="1"/>
  <c r="H285" i="1" s="1"/>
  <c r="E98" i="1" l="1"/>
  <c r="E96" i="1"/>
  <c r="G169" i="1" l="1"/>
  <c r="H169" i="1" s="1"/>
  <c r="G151" i="1" l="1"/>
  <c r="H151" i="1" s="1"/>
  <c r="G232" i="1" l="1"/>
  <c r="H232" i="1" s="1"/>
  <c r="G272" i="1" l="1"/>
  <c r="G284" i="1"/>
  <c r="G283" i="1"/>
  <c r="E199" i="1"/>
  <c r="G104" i="1"/>
  <c r="H104" i="1" s="1"/>
  <c r="G228" i="1"/>
  <c r="G227" i="1"/>
  <c r="G159" i="1"/>
  <c r="H158" i="1" s="1"/>
  <c r="G83" i="1"/>
  <c r="G171" i="1"/>
  <c r="H171" i="1" s="1"/>
  <c r="G114" i="1"/>
  <c r="G226" i="1"/>
  <c r="G141" i="1"/>
  <c r="E134" i="1"/>
  <c r="H174" i="1"/>
  <c r="G135" i="1"/>
  <c r="H135" i="1" s="1"/>
  <c r="G307" i="1"/>
  <c r="H307" i="1" s="1"/>
  <c r="F29" i="1"/>
  <c r="G29" i="1" s="1"/>
  <c r="F156" i="1"/>
  <c r="G60" i="1"/>
  <c r="G124" i="1"/>
  <c r="G301" i="1"/>
  <c r="G300" i="1"/>
  <c r="G299" i="1"/>
  <c r="H48" i="1"/>
  <c r="G273" i="1"/>
  <c r="G72" i="1"/>
  <c r="H72" i="1" s="1"/>
  <c r="G309" i="1"/>
  <c r="G308" i="1"/>
  <c r="G297" i="1"/>
  <c r="G296" i="1"/>
  <c r="F271" i="1"/>
  <c r="G271" i="1" s="1"/>
  <c r="G270" i="1"/>
  <c r="G269" i="1"/>
  <c r="F268" i="1"/>
  <c r="G268" i="1" s="1"/>
  <c r="H268" i="1" s="1"/>
  <c r="G267" i="1"/>
  <c r="E262" i="1"/>
  <c r="G261" i="1"/>
  <c r="H261" i="1" s="1"/>
  <c r="G260" i="1"/>
  <c r="H260" i="1" s="1"/>
  <c r="G259" i="1"/>
  <c r="H259" i="1" s="1"/>
  <c r="G258" i="1"/>
  <c r="H258" i="1" s="1"/>
  <c r="G257" i="1"/>
  <c r="H257" i="1" s="1"/>
  <c r="G256" i="1"/>
  <c r="H256" i="1" s="1"/>
  <c r="G255" i="1"/>
  <c r="H255" i="1" s="1"/>
  <c r="G254" i="1"/>
  <c r="G253" i="1"/>
  <c r="F262" i="1"/>
  <c r="G252" i="1"/>
  <c r="H252" i="1" s="1"/>
  <c r="G250" i="1"/>
  <c r="G249" i="1"/>
  <c r="G248" i="1"/>
  <c r="G247" i="1"/>
  <c r="G246" i="1"/>
  <c r="G245" i="1"/>
  <c r="G244" i="1"/>
  <c r="H244" i="1" s="1"/>
  <c r="F239" i="1"/>
  <c r="E239" i="1"/>
  <c r="G238" i="1"/>
  <c r="H238" i="1" s="1"/>
  <c r="G237" i="1"/>
  <c r="H237" i="1" s="1"/>
  <c r="G236" i="1"/>
  <c r="H236" i="1" s="1"/>
  <c r="G235" i="1"/>
  <c r="H235" i="1" s="1"/>
  <c r="F221" i="1"/>
  <c r="E221" i="1"/>
  <c r="G220" i="1"/>
  <c r="H220" i="1" s="1"/>
  <c r="G216" i="1"/>
  <c r="H216" i="1" s="1"/>
  <c r="G215" i="1"/>
  <c r="H215" i="1" s="1"/>
  <c r="G214" i="1"/>
  <c r="H214" i="1" s="1"/>
  <c r="G213" i="1"/>
  <c r="H213" i="1" s="1"/>
  <c r="G212" i="1"/>
  <c r="G211" i="1"/>
  <c r="G210" i="1"/>
  <c r="H210" i="1" s="1"/>
  <c r="G209" i="1"/>
  <c r="G208" i="1"/>
  <c r="G207" i="1"/>
  <c r="H207" i="1" s="1"/>
  <c r="G206" i="1"/>
  <c r="H206" i="1" s="1"/>
  <c r="G205" i="1"/>
  <c r="G204" i="1"/>
  <c r="F199" i="1"/>
  <c r="G198" i="1"/>
  <c r="G197" i="1"/>
  <c r="G193" i="1"/>
  <c r="H193" i="1" s="1"/>
  <c r="G192" i="1"/>
  <c r="H192" i="1" s="1"/>
  <c r="G191" i="1"/>
  <c r="G190" i="1"/>
  <c r="G189" i="1"/>
  <c r="G188" i="1"/>
  <c r="H188" i="1" s="1"/>
  <c r="G187" i="1"/>
  <c r="H187" i="1" s="1"/>
  <c r="G186" i="1"/>
  <c r="H186" i="1" s="1"/>
  <c r="G185" i="1"/>
  <c r="G184" i="1"/>
  <c r="G183" i="1"/>
  <c r="H183" i="1" s="1"/>
  <c r="G175" i="1"/>
  <c r="G173" i="1"/>
  <c r="H173" i="1" s="1"/>
  <c r="G172" i="1"/>
  <c r="H172" i="1" s="1"/>
  <c r="G168" i="1"/>
  <c r="G167" i="1"/>
  <c r="G166" i="1"/>
  <c r="G165" i="1"/>
  <c r="G164" i="1"/>
  <c r="G163" i="1"/>
  <c r="G162" i="1"/>
  <c r="G161" i="1"/>
  <c r="G160" i="1"/>
  <c r="G155" i="1"/>
  <c r="G154" i="1"/>
  <c r="G153" i="1"/>
  <c r="G152" i="1"/>
  <c r="G149" i="1"/>
  <c r="H149" i="1" s="1"/>
  <c r="G148" i="1"/>
  <c r="G147" i="1"/>
  <c r="G146" i="1"/>
  <c r="H146" i="1" s="1"/>
  <c r="G145" i="1"/>
  <c r="H145" i="1" s="1"/>
  <c r="G144" i="1"/>
  <c r="G143" i="1"/>
  <c r="G142" i="1"/>
  <c r="G139" i="1"/>
  <c r="H139" i="1" s="1"/>
  <c r="G138" i="1"/>
  <c r="H138" i="1" s="1"/>
  <c r="G137" i="1"/>
  <c r="H137" i="1" s="1"/>
  <c r="G136" i="1"/>
  <c r="H136" i="1" s="1"/>
  <c r="G133" i="1"/>
  <c r="G127" i="1"/>
  <c r="H127" i="1" s="1"/>
  <c r="G126" i="1"/>
  <c r="G125" i="1"/>
  <c r="G123" i="1"/>
  <c r="G122" i="1"/>
  <c r="H122" i="1" s="1"/>
  <c r="G121" i="1"/>
  <c r="H121" i="1" s="1"/>
  <c r="G120" i="1"/>
  <c r="H120" i="1" s="1"/>
  <c r="G119" i="1"/>
  <c r="G116" i="1"/>
  <c r="H116" i="1" s="1"/>
  <c r="G115" i="1"/>
  <c r="G111" i="1"/>
  <c r="G110" i="1"/>
  <c r="H110" i="1" s="1"/>
  <c r="G109" i="1"/>
  <c r="H109" i="1" s="1"/>
  <c r="G108" i="1"/>
  <c r="H108" i="1" s="1"/>
  <c r="G107" i="1"/>
  <c r="H107" i="1" s="1"/>
  <c r="G105" i="1"/>
  <c r="H105" i="1" s="1"/>
  <c r="G103" i="1"/>
  <c r="H103" i="1" s="1"/>
  <c r="G102" i="1"/>
  <c r="G101" i="1"/>
  <c r="G100" i="1"/>
  <c r="G99" i="1"/>
  <c r="G98" i="1"/>
  <c r="G97" i="1"/>
  <c r="G96" i="1"/>
  <c r="G95" i="1"/>
  <c r="G94" i="1"/>
  <c r="G93" i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G85" i="1"/>
  <c r="G84" i="1"/>
  <c r="H84" i="1" s="1"/>
  <c r="G82" i="1"/>
  <c r="H82" i="1" s="1"/>
  <c r="G80" i="1"/>
  <c r="G79" i="1"/>
  <c r="E73" i="1"/>
  <c r="G73" i="1" s="1"/>
  <c r="H73" i="1" s="1"/>
  <c r="G71" i="1"/>
  <c r="H71" i="1" s="1"/>
  <c r="G70" i="1"/>
  <c r="H70" i="1" s="1"/>
  <c r="E69" i="1"/>
  <c r="G69" i="1" s="1"/>
  <c r="H69" i="1" s="1"/>
  <c r="E68" i="1"/>
  <c r="G68" i="1" s="1"/>
  <c r="H68" i="1" s="1"/>
  <c r="E67" i="1"/>
  <c r="G67" i="1" s="1"/>
  <c r="H67" i="1" s="1"/>
  <c r="G66" i="1"/>
  <c r="H66" i="1" s="1"/>
  <c r="E65" i="1"/>
  <c r="G65" i="1" s="1"/>
  <c r="H65" i="1" s="1"/>
  <c r="E59" i="1"/>
  <c r="H59" i="1" s="1"/>
  <c r="E58" i="1"/>
  <c r="G58" i="1" s="1"/>
  <c r="H58" i="1" s="1"/>
  <c r="E57" i="1"/>
  <c r="G57" i="1" s="1"/>
  <c r="H57" i="1" s="1"/>
  <c r="G51" i="1"/>
  <c r="H51" i="1" s="1"/>
  <c r="G50" i="1"/>
  <c r="H50" i="1" s="1"/>
  <c r="G49" i="1"/>
  <c r="H49" i="1" s="1"/>
  <c r="G46" i="1"/>
  <c r="G45" i="1"/>
  <c r="G44" i="1"/>
  <c r="G41" i="1"/>
  <c r="H41" i="1" s="1"/>
  <c r="G40" i="1"/>
  <c r="H40" i="1" s="1"/>
  <c r="G39" i="1"/>
  <c r="H39" i="1" s="1"/>
  <c r="G38" i="1"/>
  <c r="G37" i="1"/>
  <c r="G36" i="1"/>
  <c r="G35" i="1"/>
  <c r="H35" i="1" s="1"/>
  <c r="G34" i="1"/>
  <c r="G33" i="1"/>
  <c r="G32" i="1"/>
  <c r="G31" i="1"/>
  <c r="H29" i="1"/>
  <c r="G30" i="1"/>
  <c r="G23" i="1"/>
  <c r="G20" i="1"/>
  <c r="G19" i="1"/>
  <c r="G18" i="1"/>
  <c r="H18" i="1" s="1"/>
  <c r="G17" i="1"/>
  <c r="G16" i="1"/>
  <c r="H16" i="1" s="1"/>
  <c r="G13" i="1"/>
  <c r="H10" i="1"/>
  <c r="G9" i="1"/>
  <c r="G8" i="1"/>
  <c r="G112" i="1"/>
  <c r="G117" i="1"/>
  <c r="H117" i="1" s="1"/>
  <c r="H273" i="1"/>
  <c r="H208" i="1" l="1"/>
  <c r="H8" i="1"/>
  <c r="H283" i="1"/>
  <c r="H308" i="1"/>
  <c r="H299" i="1"/>
  <c r="H211" i="1"/>
  <c r="H111" i="1"/>
  <c r="H123" i="1"/>
  <c r="H147" i="1"/>
  <c r="H245" i="1"/>
  <c r="H184" i="1"/>
  <c r="H204" i="1"/>
  <c r="H296" i="1"/>
  <c r="G156" i="1"/>
  <c r="F178" i="1"/>
  <c r="H101" i="1"/>
  <c r="H253" i="1"/>
  <c r="H114" i="1"/>
  <c r="H125" i="1"/>
  <c r="H160" i="1"/>
  <c r="H164" i="1"/>
  <c r="G199" i="1"/>
  <c r="H197" i="1"/>
  <c r="G262" i="1"/>
  <c r="H189" i="1"/>
  <c r="H79" i="1"/>
  <c r="G134" i="1"/>
  <c r="E178" i="1"/>
  <c r="H85" i="1"/>
  <c r="H133" i="1"/>
  <c r="H31" i="1"/>
  <c r="H32" i="1"/>
  <c r="H45" i="1"/>
  <c r="H36" i="1"/>
  <c r="G59" i="1"/>
  <c r="H20" i="1"/>
  <c r="H93" i="1"/>
  <c r="H118" i="1"/>
  <c r="H226" i="1"/>
  <c r="G239" i="1"/>
  <c r="G24" i="1"/>
  <c r="H175" i="1"/>
  <c r="G221" i="1"/>
  <c r="H95" i="1"/>
  <c r="H99" i="1"/>
  <c r="H153" i="1"/>
  <c r="H324" i="1" l="1"/>
  <c r="G178" i="1"/>
  <c r="H262" i="1"/>
  <c r="H199" i="1"/>
  <c r="H221" i="1"/>
  <c r="H24" i="1"/>
  <c r="H178" i="1"/>
</calcChain>
</file>

<file path=xl/comments1.xml><?xml version="1.0" encoding="utf-8"?>
<comments xmlns="http://schemas.openxmlformats.org/spreadsheetml/2006/main">
  <authors>
    <author>Автор</author>
  </authors>
  <commentList>
    <comment ref="E8" authorId="0">
      <text>
        <r>
          <rPr>
            <b/>
            <sz val="8"/>
            <color indexed="81"/>
            <rFont val="Tahoma"/>
            <family val="2"/>
            <charset val="204"/>
          </rPr>
          <t>приход 27.05.2012
ст.16/2,4 берег</t>
        </r>
      </text>
    </commen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13.06,12
ст.9/1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ст.2/2 НШ</t>
        </r>
      </text>
    </comment>
    <comment ref="E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30.04.2014 ст. 25 берег</t>
        </r>
      </text>
    </comment>
    <comment ref="E17" authorId="0">
      <text>
        <r>
          <rPr>
            <b/>
            <sz val="8"/>
            <color indexed="81"/>
            <rFont val="Tahoma"/>
            <family val="2"/>
            <charset val="204"/>
          </rPr>
          <t>Приход 16.05.2012
Ст. 2/3 берег</t>
        </r>
      </text>
    </comment>
    <comment ref="E18" authorId="0">
      <text>
        <r>
          <rPr>
            <b/>
            <sz val="8"/>
            <color indexed="81"/>
            <rFont val="Tahoma"/>
            <family val="2"/>
            <charset val="204"/>
          </rPr>
          <t>ст. 9 НШ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ст. 16/2 берег - 1шт
м/ду ст. 35 и 36 УТТ - 3 шт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30 бер.</t>
        </r>
      </text>
    </comment>
    <comment ref="E2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от 19.12.2013 ст. 32/1 берег</t>
        </r>
      </text>
    </comment>
    <comment ref="E23" authorId="0">
      <text>
        <r>
          <rPr>
            <b/>
            <sz val="8"/>
            <color indexed="81"/>
            <rFont val="Tahoma"/>
            <family val="2"/>
            <charset val="204"/>
          </rPr>
          <t>cт.49УТТ</t>
        </r>
      </text>
    </comment>
    <comment ref="E29" authorId="0">
      <text>
        <r>
          <rPr>
            <sz val="8"/>
            <color indexed="81"/>
            <rFont val="Tahoma"/>
            <family val="2"/>
            <charset val="204"/>
          </rPr>
          <t xml:space="preserve">
приход 26.05.2012
ст.23/1 берег</t>
        </r>
      </text>
    </comment>
    <comment ref="E30" authorId="0">
      <text>
        <r>
          <rPr>
            <sz val="8"/>
            <color indexed="81"/>
            <rFont val="Tahoma"/>
            <family val="2"/>
            <charset val="204"/>
          </rPr>
          <t xml:space="preserve">
приход 26.05.2012
ст.16/2,4 берег</t>
        </r>
      </text>
    </comment>
    <comment ref="E31" authorId="0">
      <text>
        <r>
          <rPr>
            <b/>
            <sz val="8"/>
            <color indexed="81"/>
            <rFont val="Tahoma"/>
            <family val="2"/>
            <charset val="204"/>
          </rPr>
          <t>приход 22,04,13
ст.8/1 берег</t>
        </r>
      </text>
    </comment>
    <comment ref="E32" authorId="0">
      <text>
        <r>
          <rPr>
            <b/>
            <sz val="8"/>
            <color indexed="81"/>
            <rFont val="Tahoma"/>
            <family val="2"/>
            <charset val="204"/>
          </rPr>
          <t>приход 07.04.13
ст.1/1 берег</t>
        </r>
      </text>
    </comment>
    <comment ref="E33" authorId="0">
      <text>
        <r>
          <rPr>
            <b/>
            <sz val="8"/>
            <color indexed="81"/>
            <rFont val="Tahoma"/>
            <family val="2"/>
            <charset val="204"/>
          </rPr>
          <t>приход 22.04.13
ст.8/1 берег</t>
        </r>
      </text>
    </comment>
    <comment ref="E34" authorId="0">
      <text>
        <r>
          <rPr>
            <b/>
            <sz val="8"/>
            <color indexed="81"/>
            <rFont val="Tahoma"/>
            <family val="2"/>
            <charset val="204"/>
          </rPr>
          <t>приход 26.02.13
ст.7/1 берег</t>
        </r>
      </text>
    </comment>
    <comment ref="E35" authorId="0">
      <text>
        <r>
          <rPr>
            <b/>
            <sz val="8"/>
            <color indexed="81"/>
            <rFont val="Tahoma"/>
            <family val="2"/>
            <charset val="204"/>
          </rPr>
          <t>приход 22.04.13
ст.8/1 берег</t>
        </r>
      </text>
    </comment>
    <comment ref="E36" authorId="0">
      <text>
        <r>
          <rPr>
            <sz val="8"/>
            <color indexed="81"/>
            <rFont val="Tahoma"/>
            <family val="2"/>
            <charset val="204"/>
          </rPr>
          <t xml:space="preserve">
приход 26.05.2012
ст.16/2,4 берег</t>
        </r>
      </text>
    </comment>
    <comment ref="E37" authorId="0">
      <text>
        <r>
          <rPr>
            <sz val="8"/>
            <color indexed="81"/>
            <rFont val="Tahoma"/>
            <family val="2"/>
            <charset val="204"/>
          </rPr>
          <t xml:space="preserve">
приход 23.06.2012
ст.3/3,4 берег</t>
        </r>
      </text>
    </comment>
    <comment ref="E38" authorId="0">
      <text>
        <r>
          <rPr>
            <sz val="8"/>
            <color indexed="81"/>
            <rFont val="Tahoma"/>
            <family val="2"/>
            <charset val="204"/>
          </rPr>
          <t xml:space="preserve">
приход 26.05.2012
ст.23/1 берег</t>
        </r>
      </text>
    </comment>
    <comment ref="E3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 16/2 НШ</t>
        </r>
      </text>
    </comment>
    <comment ref="E4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30.04.2014 ст.5/1 берег</t>
        </r>
      </text>
    </comment>
    <comment ref="E4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от 16.05.14 вагон 55759245 ст. 6/3 берег</t>
        </r>
      </text>
    </comment>
    <comment ref="E4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от 16.05.14 вагон 55759245 ст. 6/3 берег</t>
        </r>
      </text>
    </comment>
    <comment ref="E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25.05.2012
ст.21/4 берег</t>
        </r>
      </text>
    </comment>
    <comment ref="E4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19.05.14 ст. 15/1 берег</t>
        </r>
      </text>
    </comment>
    <comment ref="E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07.04.014 ст.13/2  низ ( в стелаж выгружены два вагона - 4 вида трубы)</t>
        </r>
      </text>
    </comment>
    <comment ref="E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07.05.14 ст.13/2 верх (в стелаж выгружены два вагона - 4 вида трубы)</t>
        </r>
      </text>
    </comment>
    <comment ref="E49" authorId="0">
      <text>
        <r>
          <rPr>
            <b/>
            <sz val="8"/>
            <color indexed="81"/>
            <rFont val="Tahoma"/>
            <family val="2"/>
            <charset val="204"/>
          </rPr>
          <t>приход 17.03.13
ст.5 берег</t>
        </r>
      </text>
    </comment>
    <comment ref="E5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cт.5/1    3шт. берег+ст.50 УТТ
</t>
        </r>
      </text>
    </comment>
    <comment ref="E5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30/? И есть ли она там?</t>
        </r>
      </text>
    </comment>
    <comment ref="E7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21.01.11</t>
        </r>
      </text>
    </comment>
    <comment ref="E80" authorId="0">
      <text>
        <r>
          <rPr>
            <b/>
            <sz val="8"/>
            <color indexed="81"/>
            <rFont val="Tahoma"/>
            <family val="2"/>
            <charset val="204"/>
          </rPr>
          <t>НШ</t>
        </r>
      </text>
    </comment>
    <comment ref="E8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cт. 12 НШ</t>
        </r>
      </text>
    </comment>
    <comment ref="E8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09.02.11
ст.12 НШ</t>
        </r>
      </text>
    </comment>
    <comment ref="E8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приход-09.01.11
ст. 4 -5 НШ</t>
        </r>
      </text>
    </comment>
    <comment ref="E8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09.01.12
недостача 0,243тн
составлен акт
ст.4 НШ</t>
        </r>
      </text>
    </comment>
    <comment ref="E8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09.01.12 ст. 4 НШ</t>
        </r>
      </text>
    </comment>
    <comment ref="E91" authorId="0">
      <text>
        <r>
          <rPr>
            <b/>
            <sz val="8"/>
            <color indexed="81"/>
            <rFont val="Tahoma"/>
            <family val="2"/>
            <charset val="204"/>
          </rPr>
          <t>приход 30.11.12
ст.18/2НШ</t>
        </r>
      </text>
    </comment>
    <comment ref="E92" authorId="0">
      <text>
        <r>
          <rPr>
            <sz val="8"/>
            <color indexed="81"/>
            <rFont val="Tahoma"/>
            <family val="2"/>
            <charset val="204"/>
          </rPr>
          <t>приход 20.09.12
ст.14/2 берег</t>
        </r>
      </text>
    </comment>
    <comment ref="E9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приход-09.01.11</t>
        </r>
      </text>
    </comment>
    <comment ref="E94" authorId="0">
      <text>
        <r>
          <rPr>
            <b/>
            <sz val="8"/>
            <color indexed="81"/>
            <rFont val="Tahoma"/>
            <family val="2"/>
            <charset val="204"/>
          </rPr>
          <t>cт. 19/1 берег - 4шт.</t>
        </r>
      </text>
    </comment>
    <comment ref="E95" authorId="0">
      <text>
        <r>
          <rPr>
            <b/>
            <sz val="8"/>
            <color indexed="81"/>
            <rFont val="Tahoma"/>
            <family val="2"/>
            <charset val="204"/>
          </rPr>
          <t>приход 21.09.12
ст. 3/1 берег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96" authorId="0">
      <text>
        <r>
          <rPr>
            <b/>
            <sz val="8"/>
            <color indexed="81"/>
            <rFont val="Tahoma"/>
            <family val="2"/>
            <charset val="204"/>
          </rPr>
          <t>приход 30.11.12
ст.18/2 НШ</t>
        </r>
      </text>
    </comment>
    <comment ref="E97" authorId="0">
      <text>
        <r>
          <rPr>
            <b/>
            <sz val="8"/>
            <color indexed="81"/>
            <rFont val="Tahoma"/>
            <family val="2"/>
            <charset val="204"/>
          </rPr>
          <t>приход 04.10.12
ст. 7/2 берег</t>
        </r>
      </text>
    </comment>
    <comment ref="E9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ст. 4/3 берег</t>
        </r>
      </text>
    </comment>
    <comment ref="E10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09.02.11
 cт. 17 НШ</t>
        </r>
      </text>
    </comment>
    <comment ref="E101" authorId="0">
      <text>
        <r>
          <rPr>
            <b/>
            <sz val="8"/>
            <color indexed="81"/>
            <rFont val="Tahoma"/>
            <family val="2"/>
            <charset val="204"/>
          </rPr>
          <t>приход 27.09.12
ст. 5/2 берег</t>
        </r>
      </text>
    </comment>
    <comment ref="E102" authorId="0">
      <text>
        <r>
          <rPr>
            <b/>
            <sz val="8"/>
            <color indexed="81"/>
            <rFont val="Tahoma"/>
            <family val="2"/>
            <charset val="204"/>
          </rPr>
          <t>приход 19.10.12
ст.3 НШ</t>
        </r>
      </text>
    </comment>
    <comment ref="E103" authorId="0">
      <text>
        <r>
          <rPr>
            <sz val="8"/>
            <color indexed="81"/>
            <rFont val="Tahoma"/>
            <family val="2"/>
            <charset val="204"/>
          </rPr>
          <t xml:space="preserve">приход 27.09.12
ст. 5/2 берег
</t>
        </r>
      </text>
    </comment>
    <comment ref="E10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3/2 берег. Приход 03.06.2013</t>
        </r>
      </text>
    </comment>
    <comment ref="E107" authorId="0">
      <text>
        <r>
          <rPr>
            <b/>
            <sz val="8"/>
            <color indexed="81"/>
            <rFont val="Tahoma"/>
            <family val="2"/>
            <charset val="204"/>
          </rPr>
          <t>приход 19.10.12
ст.3 НШ</t>
        </r>
      </text>
    </comment>
    <comment ref="E10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28.04.11
ст.6/4 берег</t>
        </r>
      </text>
    </comment>
    <comment ref="E109" authorId="0">
      <text>
        <r>
          <rPr>
            <sz val="8"/>
            <color indexed="81"/>
            <rFont val="Tahoma"/>
            <family val="2"/>
            <charset val="204"/>
          </rPr>
          <t xml:space="preserve">ст.19/1 берег - 1шт
ст. 3 НШ - 1шт
</t>
        </r>
      </text>
    </comment>
    <comment ref="E110" authorId="0">
      <text>
        <r>
          <rPr>
            <b/>
            <sz val="8"/>
            <color indexed="81"/>
            <rFont val="Tahoma"/>
            <family val="2"/>
            <charset val="204"/>
          </rPr>
          <t>приход 02.11.12
ст.18/3 берег</t>
        </r>
      </text>
    </comment>
    <comment ref="E111" authorId="0">
      <text>
        <r>
          <rPr>
            <b/>
            <sz val="8"/>
            <color indexed="81"/>
            <rFont val="Tahoma"/>
            <family val="2"/>
            <charset val="204"/>
          </rPr>
          <t>приход 19.10.12
ст.3 ШН</t>
        </r>
      </text>
    </comment>
    <comment ref="E112" authorId="0">
      <text>
        <r>
          <rPr>
            <b/>
            <sz val="8"/>
            <color indexed="81"/>
            <rFont val="Tahoma"/>
            <family val="2"/>
            <charset val="204"/>
          </rPr>
          <t>приход 25.09.12
ст.4/3 берег</t>
        </r>
      </text>
    </comment>
    <comment ref="E113" authorId="0">
      <text>
        <r>
          <rPr>
            <b/>
            <sz val="8"/>
            <color indexed="81"/>
            <rFont val="Tahoma"/>
            <family val="2"/>
            <charset val="204"/>
          </rPr>
          <t>приход 02.11.12
ст.18/3 берег</t>
        </r>
      </text>
    </comment>
    <comment ref="E115" authorId="0">
      <text>
        <r>
          <rPr>
            <b/>
            <sz val="8"/>
            <color indexed="81"/>
            <rFont val="Tahoma"/>
            <family val="2"/>
            <charset val="204"/>
          </rPr>
          <t>приход 02.11.12
ст. 18/3 берег</t>
        </r>
      </text>
    </comment>
    <comment ref="E117" authorId="0">
      <text>
        <r>
          <rPr>
            <b/>
            <sz val="8"/>
            <color indexed="81"/>
            <rFont val="Tahoma"/>
            <family val="2"/>
            <charset val="204"/>
          </rPr>
          <t>приход 29.08.12
ст. 13/1 берег</t>
        </r>
      </text>
    </comment>
    <comment ref="E1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30.12.10</t>
        </r>
      </text>
    </comment>
    <comment ref="E11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01.05.11
cт.11 НШ</t>
        </r>
      </text>
    </comment>
    <comment ref="E120" authorId="0">
      <text>
        <r>
          <rPr>
            <b/>
            <sz val="8"/>
            <color indexed="81"/>
            <rFont val="Tahoma"/>
            <family val="2"/>
            <charset val="204"/>
          </rPr>
          <t>ст.27/1 берег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21" authorId="0">
      <text>
        <r>
          <rPr>
            <b/>
            <sz val="8"/>
            <color indexed="81"/>
            <rFont val="Tahoma"/>
            <family val="2"/>
            <charset val="204"/>
          </rPr>
          <t>приход 02.11.12
ст. 18/3 берег
ст.17/2 берег</t>
        </r>
      </text>
    </comment>
    <comment ref="E122" authorId="0">
      <text>
        <r>
          <rPr>
            <b/>
            <sz val="10"/>
            <color indexed="81"/>
            <rFont val="Tahoma"/>
            <family val="2"/>
            <charset val="204"/>
          </rPr>
          <t>НШ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E1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от 25.02.2014  стелаж 14/1 берег</t>
        </r>
      </text>
    </comment>
    <comment ref="E124" authorId="0">
      <text>
        <r>
          <rPr>
            <sz val="10"/>
            <color indexed="81"/>
            <rFont val="Tahoma"/>
            <family val="2"/>
            <charset val="204"/>
          </rPr>
          <t xml:space="preserve">вагон 61102786 30.12.13 ст.12/3 берег
</t>
        </r>
      </text>
    </comment>
    <comment ref="E1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21.05.2008 стелаж 14 УТТ-7</t>
        </r>
      </text>
    </comment>
    <comment ref="E128" authorId="0">
      <text>
        <r>
          <rPr>
            <b/>
            <sz val="8"/>
            <color indexed="81"/>
            <rFont val="Tahoma"/>
            <family val="2"/>
            <charset val="204"/>
          </rPr>
          <t>приход 02.11.12
ст.18/3 берег</t>
        </r>
      </text>
    </comment>
    <comment ref="E129" authorId="0">
      <text>
        <r>
          <rPr>
            <b/>
            <sz val="8"/>
            <color indexed="81"/>
            <rFont val="Tahoma"/>
            <family val="2"/>
            <charset val="204"/>
          </rPr>
          <t>приход 02.11.12
ст.18/3 берег</t>
        </r>
      </text>
    </comment>
    <comment ref="E130" authorId="0">
      <text>
        <r>
          <rPr>
            <b/>
            <sz val="8"/>
            <color indexed="81"/>
            <rFont val="Tahoma"/>
            <family val="2"/>
            <charset val="204"/>
          </rPr>
          <t>приход 02.11.12
ст.18/3 берег</t>
        </r>
      </text>
    </comment>
    <comment ref="E131" authorId="0">
      <text>
        <r>
          <rPr>
            <b/>
            <sz val="8"/>
            <color indexed="81"/>
            <rFont val="Tahoma"/>
            <family val="2"/>
            <charset val="204"/>
          </rPr>
          <t>приход 02.11.12
ст.18/3 берег</t>
        </r>
      </text>
    </comment>
    <comment ref="E132" authorId="0">
      <text>
        <r>
          <rPr>
            <b/>
            <sz val="8"/>
            <color indexed="81"/>
            <rFont val="Tahoma"/>
            <family val="2"/>
            <charset val="204"/>
          </rPr>
          <t>приход 02.11.12
ст.18/3 берег</t>
        </r>
      </text>
    </comment>
    <comment ref="E1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УТТ-7
Ст.33, 
36шт=НШ</t>
        </r>
      </text>
    </comment>
    <comment ref="E136" authorId="0">
      <text>
        <r>
          <rPr>
            <b/>
            <sz val="8"/>
            <color indexed="81"/>
            <rFont val="Tahoma"/>
            <family val="2"/>
            <charset val="204"/>
          </rPr>
          <t>приход 04.10.12
ст. УТТ-7 19</t>
        </r>
      </text>
    </comment>
    <comment ref="E137" authorId="0">
      <text>
        <r>
          <rPr>
            <b/>
            <sz val="8"/>
            <color indexed="81"/>
            <rFont val="Tahoma"/>
            <family val="2"/>
            <charset val="204"/>
          </rPr>
          <t>приход 02.11.12
ст.18/3 берег</t>
        </r>
      </text>
    </comment>
    <comment ref="E138" authorId="0">
      <text>
        <r>
          <rPr>
            <b/>
            <sz val="8"/>
            <color indexed="81"/>
            <rFont val="Tahoma"/>
            <family val="2"/>
            <charset val="204"/>
          </rPr>
          <t>приход 16.09.12
ст.10/2 берег</t>
        </r>
      </text>
    </comment>
    <comment ref="E139" authorId="0">
      <text>
        <r>
          <rPr>
            <b/>
            <sz val="8"/>
            <color indexed="81"/>
            <rFont val="Tahoma"/>
            <family val="2"/>
            <charset val="204"/>
          </rPr>
          <t>приход 27.09.12
cт. 1/3 берег</t>
        </r>
      </text>
    </comment>
    <comment ref="E142" authorId="0">
      <text>
        <r>
          <rPr>
            <b/>
            <sz val="8"/>
            <color indexed="81"/>
            <rFont val="Tahoma"/>
            <family val="2"/>
            <charset val="204"/>
          </rPr>
          <t>приход 27.09.12
ст. 5/2 берег</t>
        </r>
      </text>
    </comment>
    <comment ref="E143" authorId="0">
      <text>
        <r>
          <rPr>
            <b/>
            <sz val="8"/>
            <color indexed="81"/>
            <rFont val="Tahoma"/>
            <family val="2"/>
            <charset val="204"/>
          </rPr>
          <t>приход 02.11.12
ст. 18/3 берег</t>
        </r>
      </text>
    </comment>
    <comment ref="E144" authorId="0">
      <text>
        <r>
          <rPr>
            <b/>
            <sz val="8"/>
            <color indexed="81"/>
            <rFont val="Tahoma"/>
            <family val="2"/>
            <charset val="204"/>
          </rPr>
          <t>приход 21.09.12
ст. 3/3берег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4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с изоляции 
10.05.2011
ст.11 НШ</t>
        </r>
      </text>
    </comment>
    <comment ref="E1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УТТ-7</t>
        </r>
      </text>
    </comment>
    <comment ref="E147" authorId="0">
      <text>
        <r>
          <rPr>
            <b/>
            <sz val="8"/>
            <color indexed="81"/>
            <rFont val="Tahoma"/>
            <family val="2"/>
            <charset val="204"/>
          </rPr>
          <t>ПРИХОД 27.09.12
ст.8/2 берег</t>
        </r>
      </text>
    </comment>
    <comment ref="E148" authorId="0">
      <text>
        <r>
          <rPr>
            <b/>
            <sz val="8"/>
            <color indexed="81"/>
            <rFont val="Tahoma"/>
            <family val="2"/>
            <charset val="204"/>
          </rPr>
          <t>ПРИХОД 27.09.12
ст. 8/2 берег</t>
        </r>
      </text>
    </comment>
    <comment ref="E1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14.01.12
ст.16/1НШ</t>
        </r>
      </text>
    </comment>
    <comment ref="E152" authorId="0">
      <text>
        <r>
          <rPr>
            <b/>
            <sz val="8"/>
            <color indexed="81"/>
            <rFont val="Tahoma"/>
            <family val="2"/>
            <charset val="204"/>
          </rPr>
          <t>приход 30.12.12
ст.12/2 берег</t>
        </r>
      </text>
    </comment>
    <comment ref="E153" authorId="0">
      <text>
        <r>
          <rPr>
            <b/>
            <sz val="8"/>
            <color indexed="81"/>
            <rFont val="Tahoma"/>
            <family val="2"/>
            <charset val="204"/>
          </rPr>
          <t>приход 30.12.12
ст.11/3 берег</t>
        </r>
      </text>
    </comment>
    <comment ref="E154" authorId="0">
      <text>
        <r>
          <rPr>
            <b/>
            <sz val="8"/>
            <color indexed="81"/>
            <rFont val="Tahoma"/>
            <family val="2"/>
            <charset val="204"/>
          </rPr>
          <t>приход 30.12.12
ст.11/3 берег</t>
        </r>
      </text>
    </comment>
    <comment ref="E155" authorId="0">
      <text>
        <r>
          <rPr>
            <b/>
            <sz val="8"/>
            <color indexed="81"/>
            <rFont val="Tahoma"/>
            <family val="2"/>
            <charset val="204"/>
          </rPr>
          <t>приход 30.12.12
ст.11/3 берег</t>
        </r>
      </text>
    </comment>
    <comment ref="E156" authorId="0">
      <text>
        <r>
          <rPr>
            <b/>
            <sz val="8"/>
            <color indexed="81"/>
            <rFont val="Tahoma"/>
            <family val="2"/>
            <charset val="204"/>
          </rPr>
          <t>cт.10/1 берег</t>
        </r>
      </text>
    </comment>
    <comment ref="E160" authorId="0">
      <text>
        <r>
          <rPr>
            <b/>
            <sz val="8"/>
            <color indexed="81"/>
            <rFont val="Tahoma"/>
            <family val="2"/>
            <charset val="204"/>
          </rPr>
          <t>приход 17.01.13
ст.15/1 берег</t>
        </r>
      </text>
    </comment>
    <comment ref="E161" authorId="0">
      <text>
        <r>
          <rPr>
            <b/>
            <sz val="8"/>
            <color indexed="81"/>
            <rFont val="Tahoma"/>
            <family val="2"/>
            <charset val="204"/>
          </rPr>
          <t>приход 23.01.13
ст.9/2 берег</t>
        </r>
      </text>
    </comment>
    <comment ref="E162" authorId="0">
      <text>
        <r>
          <rPr>
            <b/>
            <sz val="8"/>
            <color indexed="81"/>
            <rFont val="Tahoma"/>
            <family val="2"/>
            <charset val="204"/>
          </rPr>
          <t>приход 17.01.13
ст.16/1 берег</t>
        </r>
      </text>
    </comment>
    <comment ref="E163" authorId="0">
      <text>
        <r>
          <rPr>
            <b/>
            <sz val="8"/>
            <color indexed="81"/>
            <rFont val="Tahoma"/>
            <family val="2"/>
            <charset val="204"/>
          </rPr>
          <t>приход 03.02.13
ст.2/1-10шт
ст.2/2 берег</t>
        </r>
      </text>
    </comment>
    <comment ref="E164" authorId="0">
      <text>
        <r>
          <rPr>
            <b/>
            <sz val="8"/>
            <color indexed="81"/>
            <rFont val="Tahoma"/>
            <family val="2"/>
            <charset val="204"/>
          </rPr>
          <t>приход 02.02.13
ст. 3/2 берег</t>
        </r>
      </text>
    </comment>
    <comment ref="E165" authorId="0">
      <text>
        <r>
          <rPr>
            <b/>
            <sz val="8"/>
            <color indexed="81"/>
            <rFont val="Tahoma"/>
            <family val="2"/>
            <charset val="204"/>
          </rPr>
          <t>приход 02.02.13
ст.3/2 берег</t>
        </r>
      </text>
    </comment>
    <comment ref="E166" authorId="0">
      <text>
        <r>
          <rPr>
            <b/>
            <sz val="8"/>
            <color indexed="81"/>
            <rFont val="Tahoma"/>
            <family val="2"/>
            <charset val="204"/>
          </rPr>
          <t>приход 03.02.13
ст.2/1 берег</t>
        </r>
      </text>
    </comment>
    <comment ref="E16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17.12.2011
ст.4/1 берег</t>
        </r>
      </text>
    </comment>
    <comment ref="E172" authorId="0">
      <text>
        <r>
          <rPr>
            <b/>
            <sz val="8"/>
            <color indexed="81"/>
            <rFont val="Tahoma"/>
            <family val="2"/>
            <charset val="204"/>
          </rPr>
          <t>приход  23/09/2014
24 УТТ-7</t>
        </r>
      </text>
    </comment>
    <comment ref="E173" authorId="0">
      <text>
        <r>
          <rPr>
            <b/>
            <sz val="8"/>
            <color indexed="81"/>
            <rFont val="Tahoma"/>
            <family val="2"/>
            <charset val="204"/>
          </rPr>
          <t>приход 23.01.13
ст.9/3 берег-07.14г. Перевезено на нш</t>
        </r>
      </text>
    </comment>
    <comment ref="E175" authorId="0">
      <text>
        <r>
          <rPr>
            <b/>
            <sz val="8"/>
            <color indexed="81"/>
            <rFont val="Tahoma"/>
            <family val="2"/>
            <charset val="204"/>
          </rPr>
          <t>приход 16.01.2013
ст.17/3 берег</t>
        </r>
      </text>
    </comment>
    <comment ref="E18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17.12.2011
ст. 10 НШ</t>
        </r>
      </text>
    </comment>
    <comment ref="E18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17.12.2011
ст. 10 НШ</t>
        </r>
      </text>
    </comment>
    <comment ref="E18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30.12.2011
ст. 19/2 берег</t>
        </r>
      </text>
    </comment>
    <comment ref="E187" authorId="0">
      <text>
        <r>
          <rPr>
            <b/>
            <sz val="8"/>
            <color indexed="81"/>
            <rFont val="Tahoma"/>
            <family val="2"/>
            <charset val="204"/>
          </rPr>
          <t>приход 30.12.11
ст. 19/2 берег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88" authorId="0">
      <text>
        <r>
          <rPr>
            <b/>
            <sz val="8"/>
            <color indexed="81"/>
            <rFont val="Tahoma"/>
            <family val="2"/>
            <charset val="204"/>
          </rPr>
          <t>приход 30.09.12
ст. 7/4 берег</t>
        </r>
      </text>
    </comment>
    <comment ref="E18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ст.14НШ</t>
        </r>
      </text>
    </comment>
    <comment ref="E190" authorId="0">
      <text>
        <r>
          <rPr>
            <b/>
            <sz val="8"/>
            <color indexed="81"/>
            <rFont val="Tahoma"/>
            <family val="2"/>
            <charset val="204"/>
          </rPr>
          <t>приход 30.09.12
ст.10/1 берег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9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ст.14 НШ</t>
        </r>
      </text>
    </comment>
    <comment ref="E19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28.03.12
ст.15/3 берег</t>
        </r>
      </text>
    </comment>
    <comment ref="E19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28.04.11
ст.5/1 берег</t>
        </r>
      </text>
    </comment>
    <comment ref="E19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28.04.11
ст.5/1 берег
10 НШ</t>
        </r>
      </text>
    </comment>
    <comment ref="F19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28.04.11
ст.5/1 берег
10 НШ</t>
        </r>
      </text>
    </comment>
    <comment ref="E204" authorId="0">
      <text>
        <r>
          <rPr>
            <b/>
            <sz val="8"/>
            <color indexed="81"/>
            <rFont val="Tahoma"/>
            <family val="2"/>
            <charset val="204"/>
          </rPr>
          <t>ст.1 НШ</t>
        </r>
      </text>
    </comment>
    <comment ref="E205" authorId="0">
      <text>
        <r>
          <rPr>
            <b/>
            <sz val="8"/>
            <color indexed="81"/>
            <rFont val="Tahoma"/>
            <family val="2"/>
            <charset val="204"/>
          </rPr>
          <t>приход 19.10.12
ст. 7/2 берег</t>
        </r>
      </text>
    </comment>
    <comment ref="E20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30.12.11
ст.1-3 (НШ)</t>
        </r>
      </text>
    </comment>
    <comment ref="E20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17.12.2011
НШ</t>
        </r>
      </text>
    </comment>
    <comment ref="E20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17.12.2011
ст.5/1
ст.6/1,3 берег</t>
        </r>
      </text>
    </comment>
    <comment ref="E20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17.12.2011
ст.23/1 берег</t>
        </r>
      </text>
    </comment>
    <comment ref="E21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14.04.12 
ст 2/3 ,3/1 (берег)</t>
        </r>
      </text>
    </comment>
    <comment ref="E211" authorId="0">
      <text>
        <r>
          <rPr>
            <b/>
            <sz val="8"/>
            <color indexed="81"/>
            <rFont val="Tahoma"/>
            <family val="2"/>
            <charset val="204"/>
          </rPr>
          <t>приход 30.11.12</t>
        </r>
      </text>
    </comment>
    <comment ref="E212" authorId="0">
      <text>
        <r>
          <rPr>
            <b/>
            <sz val="8"/>
            <color indexed="81"/>
            <rFont val="Tahoma"/>
            <family val="2"/>
            <charset val="204"/>
          </rPr>
          <t>ст.1 НШ</t>
        </r>
      </text>
    </comment>
    <comment ref="E2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30.12.11
1 НШ</t>
        </r>
      </text>
    </comment>
    <comment ref="E214" authorId="0">
      <text>
        <r>
          <rPr>
            <b/>
            <sz val="8"/>
            <color indexed="81"/>
            <rFont val="Tahoma"/>
            <family val="2"/>
            <charset val="204"/>
          </rPr>
          <t>приход 30.11.12
3 НШ</t>
        </r>
      </text>
    </comment>
    <comment ref="E215" authorId="0">
      <text>
        <r>
          <rPr>
            <b/>
            <sz val="8"/>
            <color indexed="81"/>
            <rFont val="Tahoma"/>
            <family val="2"/>
            <charset val="204"/>
          </rPr>
          <t>приход 29.09.12
ст. 7/4 берег</t>
        </r>
      </text>
    </comment>
    <comment ref="E216" authorId="0">
      <text>
        <r>
          <rPr>
            <b/>
            <sz val="8"/>
            <color indexed="81"/>
            <rFont val="Tahoma"/>
            <family val="2"/>
            <charset val="204"/>
          </rPr>
          <t>приход 29.09.12
ст. 16/2 НШ</t>
        </r>
      </text>
    </comment>
    <comment ref="E220" authorId="0">
      <text>
        <r>
          <rPr>
            <sz val="8"/>
            <color indexed="81"/>
            <rFont val="Tahoma"/>
            <family val="2"/>
            <charset val="204"/>
          </rPr>
          <t xml:space="preserve">
УТТ-7 ст.37
60шт - ст.19 НШ</t>
        </r>
      </text>
    </comment>
    <comment ref="E2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УТТ-7</t>
        </r>
      </text>
    </comment>
    <comment ref="E23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УТТ-7</t>
        </r>
      </text>
    </comment>
    <comment ref="E23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УТТ-7</t>
        </r>
      </text>
    </comment>
    <comment ref="E23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УТТ-7</t>
        </r>
      </text>
    </comment>
    <comment ref="E24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Cт.4 НШ
</t>
        </r>
      </text>
    </comment>
    <comment ref="E24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29.09.2011
ст.3/1обсадка</t>
        </r>
      </text>
    </comment>
    <comment ref="E2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03.10.2011
ст.27 УТТ</t>
        </r>
      </text>
    </comment>
    <comment ref="E24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04.10.2011
ст.10/1 берег</t>
        </r>
      </text>
    </comment>
    <comment ref="E2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03.10.2011
ст.7,8 НШ</t>
        </r>
      </text>
    </comment>
    <comment ref="E2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29.09.2011
ст.1/2 обсадка</t>
        </r>
      </text>
    </comment>
    <comment ref="E250" authorId="0">
      <text>
        <r>
          <rPr>
            <b/>
            <sz val="8"/>
            <color indexed="81"/>
            <rFont val="Tahoma"/>
            <family val="2"/>
            <charset val="204"/>
          </rPr>
          <t>ст.7 НШ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52" authorId="0">
      <text>
        <r>
          <rPr>
            <b/>
            <sz val="8"/>
            <color indexed="81"/>
            <rFont val="Tahoma"/>
            <family val="2"/>
            <charset val="204"/>
          </rPr>
          <t>приход 30.12.12
ст.18/2 берег</t>
        </r>
      </text>
    </comment>
    <comment ref="E25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13.10.2011
ст.8/3 берег</t>
        </r>
      </text>
    </comment>
    <comment ref="E25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05.10.2011
УТТ-7 плять! )</t>
        </r>
      </text>
    </comment>
    <comment ref="E25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21.08.2011
ст.44 УТТ-7</t>
        </r>
      </text>
    </comment>
    <comment ref="E25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19.08.2011
Ст.14/1берег</t>
        </r>
      </text>
    </comment>
    <comment ref="E25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ст.34 УТТ</t>
        </r>
      </text>
    </comment>
    <comment ref="E25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19.08.2011
Ст.14/1 берег</t>
        </r>
      </text>
    </comment>
    <comment ref="E25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21.08.2011
ст.38/1 УТТ-7</t>
        </r>
      </text>
    </comment>
    <comment ref="E2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21.08.2011
ст.44 УТТ-7</t>
        </r>
      </text>
    </comment>
    <comment ref="E2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21.08.2011
ст.44 УТТ-7</t>
        </r>
      </text>
    </comment>
    <comment ref="E26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14.02.2014 стелаж 15/1 НШ </t>
        </r>
      </text>
    </comment>
    <comment ref="E26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27.02.2014  стелаж 27 берег и 4 пачки стелаж 16/2 НШ ( 4,839  4,834  4,865  4,083)</t>
        </r>
      </text>
    </comment>
    <comment ref="E30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от 13.03.2014 стелаж 29 берег</t>
        </r>
      </text>
    </comment>
    <comment ref="E30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от 10.03.2014  ст.27 берег</t>
        </r>
      </text>
    </comment>
    <comment ref="E31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от 13.03.2014 стелаж 29 берег</t>
        </r>
      </text>
    </comment>
    <comment ref="E3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от 13.03.2014 стелаж 29 берег</t>
        </r>
      </text>
    </comment>
    <comment ref="E3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от 10.03.2014  ст.27 берег</t>
        </r>
      </text>
    </comment>
    <comment ref="E3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от 13.03.2014 стелаж 29 берег</t>
        </r>
      </text>
    </comment>
    <comment ref="E31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от 13.03.2014 стелаж 29 берег</t>
        </r>
      </text>
    </comment>
    <comment ref="E32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приход от 13.03.2014 стелаж 29 берег</t>
        </r>
      </text>
    </comment>
  </commentList>
</comments>
</file>

<file path=xl/sharedStrings.xml><?xml version="1.0" encoding="utf-8"?>
<sst xmlns="http://schemas.openxmlformats.org/spreadsheetml/2006/main" count="823" uniqueCount="243">
  <si>
    <t>СинТЗ</t>
  </si>
  <si>
    <t>тн.</t>
  </si>
  <si>
    <t>ТагМЕТ</t>
  </si>
  <si>
    <t>ТагМет</t>
  </si>
  <si>
    <t>Завод</t>
  </si>
  <si>
    <t>Изготовление</t>
  </si>
  <si>
    <t>Наименование трубной продукции                                                                          (ГОСТ, марка стали, диаметр)</t>
  </si>
  <si>
    <t>Ед. изм.</t>
  </si>
  <si>
    <t>Остаток на начало  периода</t>
  </si>
  <si>
    <t>Реализация ТП</t>
  </si>
  <si>
    <t>Остаток на конец  периода</t>
  </si>
  <si>
    <t>Итого диаметр/стенка</t>
  </si>
  <si>
    <t>Трубы горячедеформированные ст. 20</t>
  </si>
  <si>
    <t xml:space="preserve"> </t>
  </si>
  <si>
    <t>СевТЗ</t>
  </si>
  <si>
    <r>
      <t xml:space="preserve">Трубы горячедеформированные общего назначения  ГОСТ 53383-2009  </t>
    </r>
    <r>
      <rPr>
        <b/>
        <sz val="8.0500000000000007"/>
        <rFont val="Arial"/>
        <family val="2"/>
        <charset val="204"/>
      </rPr>
      <t>57х6</t>
    </r>
    <r>
      <rPr>
        <sz val="8.0500000000000007"/>
        <rFont val="Arial"/>
        <family val="2"/>
        <charset val="204"/>
      </rPr>
      <t xml:space="preserve"> ст. 09Г2С</t>
    </r>
  </si>
  <si>
    <r>
      <t xml:space="preserve">Трубы бесшовные горячедеформированные  ГОСТ 53383-2009  </t>
    </r>
    <r>
      <rPr>
        <b/>
        <sz val="8.0500000000000007"/>
        <rFont val="Arial"/>
        <family val="2"/>
        <charset val="204"/>
      </rPr>
      <t>114х6</t>
    </r>
    <r>
      <rPr>
        <sz val="8.0500000000000007"/>
        <rFont val="Arial"/>
        <family val="2"/>
        <charset val="204"/>
      </rPr>
      <t xml:space="preserve"> ст. 09Г2С</t>
    </r>
  </si>
  <si>
    <t>ПНТЗ</t>
  </si>
  <si>
    <r>
      <t xml:space="preserve">Трубы бесшовные нефтегазопроводные </t>
    </r>
    <r>
      <rPr>
        <b/>
        <sz val="8.0500000000000007"/>
        <rFont val="Arial"/>
        <family val="2"/>
        <charset val="204"/>
      </rPr>
      <t>57х6</t>
    </r>
    <r>
      <rPr>
        <sz val="8.0500000000000007"/>
        <rFont val="Arial"/>
        <family val="2"/>
        <charset val="204"/>
      </rPr>
      <t xml:space="preserve"> </t>
    </r>
    <r>
      <rPr>
        <b/>
        <sz val="8.0500000000000007"/>
        <rFont val="Arial"/>
        <family val="2"/>
        <charset val="204"/>
      </rPr>
      <t>ТУ 1317-006.1-593377520-2003</t>
    </r>
    <r>
      <rPr>
        <sz val="8.0500000000000007"/>
        <rFont val="Arial"/>
        <family val="2"/>
        <charset val="204"/>
      </rPr>
      <t xml:space="preserve"> ст.13ХФА </t>
    </r>
  </si>
  <si>
    <r>
      <t xml:space="preserve">Трубы бесшовные нефтегазопроводные </t>
    </r>
    <r>
      <rPr>
        <b/>
        <sz val="8.0500000000000007"/>
        <rFont val="Arial"/>
        <family val="2"/>
        <charset val="204"/>
      </rPr>
      <t xml:space="preserve">ТУ 14-162-14-96  273х8  </t>
    </r>
    <r>
      <rPr>
        <sz val="8.0500000000000007"/>
        <rFont val="Arial"/>
        <family val="2"/>
        <charset val="204"/>
      </rPr>
      <t>ст.20А</t>
    </r>
  </si>
  <si>
    <t>СТЗ</t>
  </si>
  <si>
    <t>Трубы для перепродажи, Трубы газлифтные ТУ 14-3-1128-2000 273х12 ст. 09Г2С , т,</t>
  </si>
  <si>
    <t>Трубы электросварные</t>
  </si>
  <si>
    <t>ТМК-КПВ</t>
  </si>
  <si>
    <r>
      <t xml:space="preserve">Трубы прямошовные нефтегазопроводные ГОСТ 10705-80/10704-91 </t>
    </r>
    <r>
      <rPr>
        <b/>
        <sz val="8.0500000000000007"/>
        <rFont val="Arial"/>
        <family val="2"/>
        <charset val="204"/>
      </rPr>
      <t>108х4</t>
    </r>
    <r>
      <rPr>
        <sz val="8.0500000000000007"/>
        <rFont val="Arial"/>
        <family val="2"/>
        <charset val="204"/>
      </rPr>
      <t xml:space="preserve"> ст. 10</t>
    </r>
  </si>
  <si>
    <r>
      <t xml:space="preserve">Трубы прямошовные нефтегазопроводные ГОСТ 10705-80/10704-91 </t>
    </r>
    <r>
      <rPr>
        <b/>
        <sz val="8.0500000000000007"/>
        <rFont val="Arial"/>
        <family val="2"/>
        <charset val="204"/>
      </rPr>
      <t>159х6</t>
    </r>
    <r>
      <rPr>
        <sz val="8.0500000000000007"/>
        <rFont val="Arial"/>
        <family val="2"/>
        <charset val="204"/>
      </rPr>
      <t xml:space="preserve"> ст. 20</t>
    </r>
  </si>
  <si>
    <r>
      <t xml:space="preserve">Труба стальная электросварная ГОСТ 10704-91 </t>
    </r>
    <r>
      <rPr>
        <b/>
        <sz val="8.0500000000000007"/>
        <rFont val="Arial"/>
        <family val="2"/>
        <charset val="204"/>
      </rPr>
      <t>159х8</t>
    </r>
    <r>
      <rPr>
        <sz val="8.0500000000000007"/>
        <rFont val="Arial"/>
        <family val="2"/>
        <charset val="204"/>
      </rPr>
      <t xml:space="preserve"> ст.09Г2С</t>
    </r>
  </si>
  <si>
    <r>
      <t xml:space="preserve">Трубы стальные электросварные ГОСТ 10704-91  10705-80 </t>
    </r>
    <r>
      <rPr>
        <b/>
        <sz val="8.0500000000000007"/>
        <rFont val="Arial"/>
        <family val="2"/>
        <charset val="204"/>
      </rPr>
      <t>168х3,8</t>
    </r>
    <r>
      <rPr>
        <sz val="8.0500000000000007"/>
        <rFont val="Arial"/>
        <family val="2"/>
        <charset val="204"/>
      </rPr>
      <t xml:space="preserve">  ст. 22ГЮ</t>
    </r>
  </si>
  <si>
    <r>
      <t xml:space="preserve">Трубы стальные электросварные ГОСТ 10704-91  10705-80 </t>
    </r>
    <r>
      <rPr>
        <b/>
        <sz val="8.0500000000000007"/>
        <rFont val="Arial"/>
        <family val="2"/>
        <charset val="204"/>
      </rPr>
      <t>168х4</t>
    </r>
    <r>
      <rPr>
        <sz val="8.0500000000000007"/>
        <rFont val="Arial"/>
        <family val="2"/>
        <charset val="204"/>
      </rPr>
      <t xml:space="preserve"> ст. 10</t>
    </r>
  </si>
  <si>
    <r>
      <t xml:space="preserve">Трубы стальные электросварные ГОСТ 10704-91  10705-80 </t>
    </r>
    <r>
      <rPr>
        <b/>
        <sz val="8.0500000000000007"/>
        <rFont val="Arial"/>
        <family val="2"/>
        <charset val="204"/>
      </rPr>
      <t>168х8</t>
    </r>
    <r>
      <rPr>
        <sz val="8.0500000000000007"/>
        <rFont val="Arial"/>
        <family val="2"/>
        <charset val="204"/>
      </rPr>
      <t xml:space="preserve"> ст.3-10-20 сп/пс                     </t>
    </r>
  </si>
  <si>
    <r>
      <t xml:space="preserve">Трубы прямошовные нефтегазопроводные ГОСТ 10705-80/10704-91 </t>
    </r>
    <r>
      <rPr>
        <b/>
        <sz val="8.0500000000000007"/>
        <rFont val="Arial"/>
        <family val="2"/>
        <charset val="204"/>
      </rPr>
      <t>219х5</t>
    </r>
    <r>
      <rPr>
        <sz val="8.0500000000000007"/>
        <rFont val="Arial"/>
        <family val="2"/>
        <charset val="204"/>
      </rPr>
      <t xml:space="preserve"> ст. 09Г2С</t>
    </r>
  </si>
  <si>
    <r>
      <t xml:space="preserve">Трубы стальные электросварные ГОСТ 10705-80 </t>
    </r>
    <r>
      <rPr>
        <b/>
        <sz val="8.0500000000000007"/>
        <rFont val="Arial"/>
        <family val="2"/>
        <charset val="204"/>
      </rPr>
      <t>273х8</t>
    </r>
    <r>
      <rPr>
        <sz val="8.0500000000000007"/>
        <rFont val="Arial"/>
        <family val="2"/>
        <charset val="204"/>
      </rPr>
      <t xml:space="preserve"> ст.09Г2С  (11250-11550)</t>
    </r>
  </si>
  <si>
    <r>
      <t xml:space="preserve">Трубы стальные электросварные ГОСТ 10705-80 </t>
    </r>
    <r>
      <rPr>
        <b/>
        <sz val="8.0500000000000007"/>
        <rFont val="Arial"/>
        <family val="2"/>
        <charset val="204"/>
      </rPr>
      <t>273х8</t>
    </r>
    <r>
      <rPr>
        <sz val="8.0500000000000007"/>
        <rFont val="Arial"/>
        <family val="2"/>
        <charset val="204"/>
      </rPr>
      <t xml:space="preserve"> ст.09Г2С  (11000-11550)</t>
    </r>
  </si>
  <si>
    <r>
      <t xml:space="preserve">Трубы стальные электросварные ГОСТ 10705-80 </t>
    </r>
    <r>
      <rPr>
        <b/>
        <sz val="8.0500000000000007"/>
        <rFont val="Arial"/>
        <family val="2"/>
        <charset val="204"/>
      </rPr>
      <t>273х8</t>
    </r>
    <r>
      <rPr>
        <sz val="8.0500000000000007"/>
        <rFont val="Arial"/>
        <family val="2"/>
        <charset val="204"/>
      </rPr>
      <t xml:space="preserve"> ст.09Г2С  (10000-11250)</t>
    </r>
  </si>
  <si>
    <r>
      <t xml:space="preserve">Трубы стальные электросварные ГОСТ 10705-80 </t>
    </r>
    <r>
      <rPr>
        <b/>
        <sz val="8.0500000000000007"/>
        <rFont val="Arial"/>
        <family val="2"/>
        <charset val="204"/>
      </rPr>
      <t>273х8</t>
    </r>
    <r>
      <rPr>
        <sz val="8.0500000000000007"/>
        <rFont val="Arial"/>
        <family val="2"/>
        <charset val="204"/>
      </rPr>
      <t xml:space="preserve"> ст.09Г2С </t>
    </r>
  </si>
  <si>
    <r>
      <t xml:space="preserve">Трубы электросварные прямошовные ГОСТ 10704-91, 10705-80 </t>
    </r>
    <r>
      <rPr>
        <b/>
        <sz val="8.0500000000000007"/>
        <rFont val="Arial"/>
        <family val="2"/>
        <charset val="204"/>
      </rPr>
      <t>325х8</t>
    </r>
    <r>
      <rPr>
        <sz val="8.0500000000000007"/>
        <rFont val="Arial"/>
        <family val="2"/>
        <charset val="204"/>
      </rPr>
      <t xml:space="preserve"> ст. 09Г2С</t>
    </r>
  </si>
  <si>
    <r>
      <t xml:space="preserve">Трубы электросварные прямошовные ГОСТ 10704-91, 10705-80 </t>
    </r>
    <r>
      <rPr>
        <b/>
        <sz val="8.0500000000000007"/>
        <rFont val="Arial"/>
        <family val="2"/>
        <charset val="204"/>
      </rPr>
      <t>325х8</t>
    </r>
    <r>
      <rPr>
        <sz val="8.0500000000000007"/>
        <rFont val="Arial"/>
        <family val="2"/>
        <charset val="204"/>
      </rPr>
      <t xml:space="preserve"> ст. 20</t>
    </r>
  </si>
  <si>
    <t>Трубы ВГП</t>
  </si>
  <si>
    <r>
      <t>Трубы стальные водогазопроводные ГОСТ 3262-75 ДУ-</t>
    </r>
    <r>
      <rPr>
        <b/>
        <sz val="8.0500000000000007"/>
        <rFont val="Arial"/>
        <family val="2"/>
        <charset val="204"/>
      </rPr>
      <t>100х4,5</t>
    </r>
    <r>
      <rPr>
        <sz val="8.0500000000000007"/>
        <rFont val="Arial"/>
        <family val="2"/>
        <charset val="204"/>
      </rPr>
      <t xml:space="preserve">  ст. 3-20 сп/пс</t>
    </r>
  </si>
  <si>
    <r>
      <t>Трубы стальные водогазопроводные ГОСТ 3262-75 ДУ-</t>
    </r>
    <r>
      <rPr>
        <b/>
        <sz val="8.0500000000000007"/>
        <rFont val="Arial"/>
        <family val="2"/>
        <charset val="204"/>
      </rPr>
      <t xml:space="preserve">100х4,5 </t>
    </r>
    <r>
      <rPr>
        <sz val="8.0500000000000007"/>
        <rFont val="Arial"/>
        <family val="2"/>
        <charset val="204"/>
      </rPr>
      <t xml:space="preserve"> ст. 3-20 сп/пс</t>
    </r>
  </si>
  <si>
    <t>Трубы профильные</t>
  </si>
  <si>
    <t>НКТ</t>
  </si>
  <si>
    <t>Синтз</t>
  </si>
  <si>
    <t>ТМК НГС-НВ</t>
  </si>
  <si>
    <t>Трубы Обсадные</t>
  </si>
  <si>
    <r>
      <t xml:space="preserve">Трубы обсадные ТУ 14-161-163-96 </t>
    </r>
    <r>
      <rPr>
        <b/>
        <sz val="8.0500000000000007"/>
        <rFont val="Arial"/>
        <family val="2"/>
        <charset val="204"/>
      </rPr>
      <t>102х6,5</t>
    </r>
    <r>
      <rPr>
        <sz val="8.0500000000000007"/>
        <rFont val="Arial"/>
        <family val="2"/>
        <charset val="204"/>
      </rPr>
      <t xml:space="preserve"> гр. Д ОТТМ</t>
    </r>
  </si>
  <si>
    <r>
      <t xml:space="preserve">НКТ </t>
    </r>
    <r>
      <rPr>
        <b/>
        <sz val="9"/>
        <rFont val="Arial"/>
        <family val="2"/>
        <charset val="204"/>
      </rPr>
      <t>73 х 5,5</t>
    </r>
    <r>
      <rPr>
        <sz val="8.0500000000000007"/>
        <rFont val="Arial"/>
        <family val="2"/>
        <charset val="204"/>
      </rPr>
      <t xml:space="preserve">  б\у</t>
    </r>
  </si>
  <si>
    <t xml:space="preserve">рубы стальные электросварные ГОСТ 10704-91/10705-80 219х4,5 ст.3-10-20 сп/пс </t>
  </si>
  <si>
    <t xml:space="preserve">Трубы прямошовные нефтегазопроводные ГОСТ 10705-80,10704-91 219х6 ст.09Г2С </t>
  </si>
  <si>
    <t>НКТ 60х5 Е ГОСТ 633-80 исп.А с муфтами</t>
  </si>
  <si>
    <r>
      <t xml:space="preserve">НКТ </t>
    </r>
    <r>
      <rPr>
        <b/>
        <sz val="9"/>
        <rFont val="Arial"/>
        <family val="2"/>
        <charset val="204"/>
      </rPr>
      <t>73 х 5,5</t>
    </r>
    <r>
      <rPr>
        <sz val="8.0500000000000007"/>
        <rFont val="Arial"/>
        <family val="2"/>
        <charset val="204"/>
      </rPr>
      <t xml:space="preserve">  б\у гр. Е</t>
    </r>
  </si>
  <si>
    <r>
      <t xml:space="preserve">Трубы горячедеформированные общего назначения  ГОСТ 53383-2009 </t>
    </r>
    <r>
      <rPr>
        <b/>
        <sz val="8.0500000000000007"/>
        <rFont val="Arial"/>
        <family val="2"/>
        <charset val="204"/>
      </rPr>
      <t>89х6</t>
    </r>
    <r>
      <rPr>
        <sz val="8.0500000000000007"/>
        <rFont val="Arial"/>
        <family val="2"/>
        <charset val="204"/>
      </rPr>
      <t xml:space="preserve"> ст. 09Г2С</t>
    </r>
  </si>
  <si>
    <r>
      <t xml:space="preserve">Трубы горячедеформированные общего назначения  ГОСТ 53383-2009  </t>
    </r>
    <r>
      <rPr>
        <b/>
        <sz val="8.0500000000000007"/>
        <rFont val="Arial"/>
        <family val="2"/>
        <charset val="204"/>
      </rPr>
      <t>114х8</t>
    </r>
    <r>
      <rPr>
        <sz val="8.0500000000000007"/>
        <rFont val="Arial"/>
        <family val="2"/>
        <charset val="204"/>
      </rPr>
      <t xml:space="preserve"> ст. 09Г2С</t>
    </r>
  </si>
  <si>
    <r>
      <t xml:space="preserve">Трубы газлифтные ТУ 14-3-1128-2000 </t>
    </r>
    <r>
      <rPr>
        <b/>
        <sz val="8.0500000000000007"/>
        <rFont val="Arial"/>
        <family val="2"/>
        <charset val="204"/>
      </rPr>
      <t>273х12</t>
    </r>
    <r>
      <rPr>
        <sz val="8.0500000000000007"/>
        <rFont val="Arial"/>
        <family val="2"/>
        <charset val="204"/>
      </rPr>
      <t xml:space="preserve"> ст. 09Г2С</t>
    </r>
  </si>
  <si>
    <r>
      <t xml:space="preserve">Трубы бесшовные горячедеформированные ГОСТ 8732-78, 8731-74 </t>
    </r>
    <r>
      <rPr>
        <b/>
        <sz val="8.0500000000000007"/>
        <rFont val="Arial"/>
        <family val="2"/>
        <charset val="204"/>
      </rPr>
      <t>325х8</t>
    </r>
    <r>
      <rPr>
        <sz val="8.0500000000000007"/>
        <rFont val="Arial"/>
        <family val="2"/>
        <charset val="204"/>
      </rPr>
      <t xml:space="preserve"> ст.09г2с</t>
    </r>
  </si>
  <si>
    <r>
      <t xml:space="preserve">Трубы бесшовные нефтегазопроводные </t>
    </r>
    <r>
      <rPr>
        <b/>
        <sz val="8.0500000000000007"/>
        <rFont val="Arial"/>
        <family val="2"/>
        <charset val="204"/>
      </rPr>
      <t>219х8</t>
    </r>
    <r>
      <rPr>
        <sz val="8.0500000000000007"/>
        <rFont val="Arial"/>
        <family val="2"/>
        <charset val="204"/>
      </rPr>
      <t xml:space="preserve"> </t>
    </r>
    <r>
      <rPr>
        <b/>
        <sz val="8.0500000000000007"/>
        <rFont val="Arial"/>
        <family val="2"/>
        <charset val="204"/>
      </rPr>
      <t>ТУ 1317-006.1-593377520-2003</t>
    </r>
    <r>
      <rPr>
        <sz val="8.0500000000000007"/>
        <rFont val="Arial"/>
        <family val="2"/>
        <charset val="204"/>
      </rPr>
      <t xml:space="preserve"> ст.13ХФА </t>
    </r>
  </si>
  <si>
    <r>
      <t xml:space="preserve">Трубы бесшовные нефтегазопроводные ТУ 1317-006.1-593377520-2003  </t>
    </r>
    <r>
      <rPr>
        <b/>
        <sz val="11"/>
        <rFont val="Arial"/>
        <family val="2"/>
        <charset val="204"/>
      </rPr>
      <t>219х8</t>
    </r>
    <r>
      <rPr>
        <sz val="8.0500000000000007"/>
        <rFont val="Arial"/>
        <family val="2"/>
        <charset val="204"/>
      </rPr>
      <t xml:space="preserve">  ст. </t>
    </r>
    <r>
      <rPr>
        <b/>
        <sz val="8.0500000000000007"/>
        <rFont val="Arial"/>
        <family val="2"/>
        <charset val="204"/>
      </rPr>
      <t>13ХФА гр пр К52    Н/Д10500-11700</t>
    </r>
  </si>
  <si>
    <r>
      <t xml:space="preserve">Трубы бесшовные нефтегазопроводные </t>
    </r>
    <r>
      <rPr>
        <b/>
        <sz val="8.0500000000000007"/>
        <rFont val="Arial"/>
        <family val="2"/>
        <charset val="204"/>
      </rPr>
      <t xml:space="preserve">ТУ 1317-006.1-593377520-2003  273х10  </t>
    </r>
    <r>
      <rPr>
        <sz val="8.0500000000000007"/>
        <rFont val="Arial"/>
        <family val="2"/>
        <charset val="204"/>
      </rPr>
      <t>ст.13ХФА</t>
    </r>
  </si>
  <si>
    <r>
      <t xml:space="preserve">Трубы прямошовные нефтегазопроводные ГОСТ 10705-80/10704-91 </t>
    </r>
    <r>
      <rPr>
        <b/>
        <sz val="8.0500000000000007"/>
        <rFont val="Arial"/>
        <family val="2"/>
        <charset val="204"/>
      </rPr>
      <t>76х4</t>
    </r>
    <r>
      <rPr>
        <sz val="8.0500000000000007"/>
        <rFont val="Arial"/>
        <family val="2"/>
        <charset val="204"/>
      </rPr>
      <t xml:space="preserve"> ст. 10</t>
    </r>
  </si>
  <si>
    <r>
      <t xml:space="preserve">Трубы прямошовные нефтегазопроводные ГОСТ 10705-80/10704-91 </t>
    </r>
    <r>
      <rPr>
        <b/>
        <sz val="8.0500000000000007"/>
        <rFont val="Arial"/>
        <family val="2"/>
        <charset val="204"/>
      </rPr>
      <t>76х4</t>
    </r>
    <r>
      <rPr>
        <sz val="8.0500000000000007"/>
        <rFont val="Arial"/>
        <family val="2"/>
        <charset val="204"/>
      </rPr>
      <t xml:space="preserve"> ст. 10</t>
    </r>
    <r>
      <rPr>
        <sz val="10"/>
        <rFont val="Arial"/>
        <family val="2"/>
        <charset val="204"/>
      </rPr>
      <t/>
    </r>
  </si>
  <si>
    <r>
      <t xml:space="preserve">Трубы стальные электросварные ГОСТ 10704-91  10705-80 </t>
    </r>
    <r>
      <rPr>
        <b/>
        <sz val="8.0500000000000007"/>
        <rFont val="Arial"/>
        <family val="2"/>
        <charset val="204"/>
      </rPr>
      <t>76х4,5</t>
    </r>
    <r>
      <rPr>
        <sz val="8.0500000000000007"/>
        <rFont val="Arial"/>
        <family val="2"/>
        <charset val="204"/>
      </rPr>
      <t xml:space="preserve"> ст. 3-10                      </t>
    </r>
  </si>
  <si>
    <r>
      <t xml:space="preserve">Трубы прямошовные общего назначения ГОСТ 10705-80,10704-91 </t>
    </r>
    <r>
      <rPr>
        <b/>
        <sz val="8.0500000000000007"/>
        <rFont val="Arial"/>
        <family val="2"/>
        <charset val="204"/>
      </rPr>
      <t>76х4,5</t>
    </r>
    <r>
      <rPr>
        <sz val="8.0500000000000007"/>
        <rFont val="Arial"/>
        <family val="2"/>
        <charset val="204"/>
      </rPr>
      <t xml:space="preserve"> ст.20</t>
    </r>
  </si>
  <si>
    <r>
      <t xml:space="preserve">Трубы стальные электросварные ГОСТ 10704-91, 10705-80 </t>
    </r>
    <r>
      <rPr>
        <b/>
        <sz val="8.0500000000000007"/>
        <rFont val="Arial"/>
        <family val="2"/>
        <charset val="204"/>
      </rPr>
      <t>89х5</t>
    </r>
    <r>
      <rPr>
        <sz val="8.0500000000000007"/>
        <rFont val="Arial"/>
        <family val="2"/>
        <charset val="204"/>
      </rPr>
      <t xml:space="preserve"> ст.3-20</t>
    </r>
  </si>
  <si>
    <r>
      <t xml:space="preserve">Трубы стальные электросварные ГОСТ 10705-80  10704-91 </t>
    </r>
    <r>
      <rPr>
        <b/>
        <sz val="8.0500000000000007"/>
        <rFont val="Arial"/>
        <family val="2"/>
        <charset val="204"/>
      </rPr>
      <t>114х6</t>
    </r>
    <r>
      <rPr>
        <sz val="8.0500000000000007"/>
        <rFont val="Arial"/>
        <family val="2"/>
        <charset val="204"/>
      </rPr>
      <t xml:space="preserve"> ст. 10                       </t>
    </r>
  </si>
  <si>
    <r>
      <t xml:space="preserve">Трубы прямошовные нефтегазопроводные ГОСТ 10705-80/10704-91 </t>
    </r>
    <r>
      <rPr>
        <b/>
        <sz val="8.0500000000000007"/>
        <rFont val="Arial"/>
        <family val="2"/>
        <charset val="204"/>
      </rPr>
      <t>159х4,5</t>
    </r>
    <r>
      <rPr>
        <sz val="8.0500000000000007"/>
        <rFont val="Arial"/>
        <family val="2"/>
        <charset val="204"/>
      </rPr>
      <t xml:space="preserve"> ст. 20</t>
    </r>
  </si>
  <si>
    <r>
      <t xml:space="preserve">Трубы прямошовные нефтегазопроводные ГОСТ 10705-80/10704-91 </t>
    </r>
    <r>
      <rPr>
        <b/>
        <sz val="8.0500000000000007"/>
        <rFont val="Arial"/>
        <family val="2"/>
        <charset val="204"/>
      </rPr>
      <t>159х5</t>
    </r>
    <r>
      <rPr>
        <sz val="8.0500000000000007"/>
        <rFont val="Arial"/>
        <family val="2"/>
        <charset val="204"/>
      </rPr>
      <t xml:space="preserve"> ст. 10</t>
    </r>
  </si>
  <si>
    <r>
      <t xml:space="preserve">Трубы стальные электросварные ГОСТ 10704-91,10705-80 </t>
    </r>
    <r>
      <rPr>
        <b/>
        <sz val="8.0500000000000007"/>
        <rFont val="Arial"/>
        <family val="2"/>
        <charset val="204"/>
      </rPr>
      <t>159х8</t>
    </r>
    <r>
      <rPr>
        <sz val="8.0500000000000007"/>
        <rFont val="Arial"/>
        <family val="2"/>
        <charset val="204"/>
      </rPr>
      <t xml:space="preserve"> ст.20</t>
    </r>
  </si>
  <si>
    <r>
      <t xml:space="preserve">Трубы стальные электросварные ГОСТ 10704-91  10705-80 </t>
    </r>
    <r>
      <rPr>
        <b/>
        <sz val="8.0500000000000007"/>
        <rFont val="Arial"/>
        <family val="2"/>
        <charset val="204"/>
      </rPr>
      <t>168х4</t>
    </r>
    <r>
      <rPr>
        <sz val="8.0500000000000007"/>
        <rFont val="Arial"/>
        <family val="2"/>
        <charset val="204"/>
      </rPr>
      <t xml:space="preserve"> ст.20</t>
    </r>
  </si>
  <si>
    <r>
      <t xml:space="preserve">Трубы стальные электросварные ГОСТ 10705-80 </t>
    </r>
    <r>
      <rPr>
        <b/>
        <sz val="8.0500000000000007"/>
        <rFont val="Arial"/>
        <family val="2"/>
        <charset val="204"/>
      </rPr>
      <t>219х6</t>
    </r>
    <r>
      <rPr>
        <sz val="8.0500000000000007"/>
        <rFont val="Arial"/>
        <family val="2"/>
        <charset val="204"/>
      </rPr>
      <t xml:space="preserve"> ст.20 </t>
    </r>
    <r>
      <rPr>
        <b/>
        <sz val="8.0500000000000007"/>
        <rFont val="Arial"/>
        <family val="2"/>
        <charset val="204"/>
      </rPr>
      <t>с наруж. и внутр.покрытием по ТУ 1390-003-52534308-2008</t>
    </r>
  </si>
  <si>
    <r>
      <t xml:space="preserve">Трубы стальные электросварные ГОСТ 10705-80 </t>
    </r>
    <r>
      <rPr>
        <b/>
        <sz val="8.0500000000000007"/>
        <rFont val="Arial"/>
        <family val="2"/>
        <charset val="204"/>
      </rPr>
      <t>273х6</t>
    </r>
    <r>
      <rPr>
        <sz val="8.0500000000000007"/>
        <rFont val="Arial"/>
        <family val="2"/>
        <charset val="204"/>
      </rPr>
      <t xml:space="preserve"> ст.17Г1С (10600-116000)</t>
    </r>
  </si>
  <si>
    <r>
      <t xml:space="preserve">Трубы прямошовные нефтегазопроводные ГОСТ 10705-80/10704-91 </t>
    </r>
    <r>
      <rPr>
        <b/>
        <sz val="8.0500000000000007"/>
        <rFont val="Arial"/>
        <family val="2"/>
        <charset val="204"/>
      </rPr>
      <t>426х8</t>
    </r>
    <r>
      <rPr>
        <sz val="8.0500000000000007"/>
        <rFont val="Arial"/>
        <family val="2"/>
        <charset val="204"/>
      </rPr>
      <t xml:space="preserve"> ст. 3СП МСт Н/Д, Концовка Фаска</t>
    </r>
  </si>
  <si>
    <r>
      <t xml:space="preserve">Трубы прямошовные нефтегазопроводные ГОСТ 10705-80/10704-91 </t>
    </r>
    <r>
      <rPr>
        <b/>
        <sz val="8.0500000000000007"/>
        <rFont val="Arial"/>
        <family val="2"/>
        <charset val="204"/>
      </rPr>
      <t>426х8</t>
    </r>
    <r>
      <rPr>
        <sz val="8.0500000000000007"/>
        <rFont val="Arial"/>
        <family val="2"/>
        <charset val="204"/>
      </rPr>
      <t xml:space="preserve"> ст. 10</t>
    </r>
  </si>
  <si>
    <r>
      <t xml:space="preserve">Трубы прямошовные нефтегазопроводные ГОСТ 10705-80/10704-91 </t>
    </r>
    <r>
      <rPr>
        <b/>
        <sz val="8.0500000000000007"/>
        <rFont val="Arial"/>
        <family val="2"/>
        <charset val="204"/>
      </rPr>
      <t>426х8</t>
    </r>
    <r>
      <rPr>
        <sz val="8.0500000000000007"/>
        <rFont val="Arial"/>
        <family val="2"/>
        <charset val="204"/>
      </rPr>
      <t xml:space="preserve"> ст. 09г2с</t>
    </r>
  </si>
  <si>
    <r>
      <t xml:space="preserve">Трубы прямошовные нефтегазопроводные ГОСТ 10705-80/10704-91 </t>
    </r>
    <r>
      <rPr>
        <b/>
        <sz val="8.0500000000000007"/>
        <rFont val="Arial"/>
        <family val="2"/>
        <charset val="204"/>
      </rPr>
      <t>426х10</t>
    </r>
    <r>
      <rPr>
        <sz val="8.0500000000000007"/>
        <rFont val="Arial"/>
        <family val="2"/>
        <charset val="204"/>
      </rPr>
      <t xml:space="preserve"> ст. 20</t>
    </r>
  </si>
  <si>
    <r>
      <t>Трубы бурильные с приварными замками</t>
    </r>
    <r>
      <rPr>
        <sz val="11"/>
        <rFont val="Calibri"/>
        <family val="2"/>
      </rPr>
      <t xml:space="preserve"> </t>
    </r>
  </si>
  <si>
    <r>
      <t xml:space="preserve">Трубы бурильные СинТЗ Т-2 ГОСТ Р 50278-92 </t>
    </r>
    <r>
      <rPr>
        <b/>
        <sz val="11"/>
        <rFont val="Arial"/>
        <family val="2"/>
        <charset val="204"/>
      </rPr>
      <t>73х9,2</t>
    </r>
    <r>
      <rPr>
        <sz val="11"/>
        <rFont val="Calibri"/>
        <family val="2"/>
      </rPr>
      <t xml:space="preserve"> гр.пр</t>
    </r>
    <r>
      <rPr>
        <sz val="14"/>
        <rFont val="Arial"/>
        <family val="2"/>
        <charset val="204"/>
      </rPr>
      <t>.Л</t>
    </r>
    <r>
      <rPr>
        <sz val="11"/>
        <rFont val="Calibri"/>
        <family val="2"/>
      </rPr>
      <t xml:space="preserve">, т\о,ТипВыс ПН, н\д:9000-9450, покрытия нет, Замок ЗП-105-51, </t>
    </r>
    <r>
      <rPr>
        <b/>
        <sz val="11"/>
        <rFont val="Arial"/>
        <family val="2"/>
        <charset val="204"/>
      </rPr>
      <t>левая</t>
    </r>
    <r>
      <rPr>
        <sz val="11"/>
        <rFont val="Calibri"/>
        <family val="2"/>
      </rPr>
      <t>, заплечик 90 градусов</t>
    </r>
  </si>
  <si>
    <r>
      <t xml:space="preserve">Трубы бурильные СинТЗ Т-2 ГОСТ Р 50278-92 </t>
    </r>
    <r>
      <rPr>
        <b/>
        <sz val="11"/>
        <rFont val="Arial"/>
        <family val="2"/>
        <charset val="204"/>
      </rPr>
      <t>73х9,2</t>
    </r>
    <r>
      <rPr>
        <sz val="11"/>
        <rFont val="Calibri"/>
        <family val="2"/>
      </rPr>
      <t xml:space="preserve"> гр.пр.Л, т\о,ТипВыс ПН, н\д:9000-9450, покрытия нет, Замок ЗП-105-51, </t>
    </r>
    <r>
      <rPr>
        <b/>
        <sz val="11"/>
        <rFont val="Arial"/>
        <family val="2"/>
        <charset val="204"/>
      </rPr>
      <t>левая</t>
    </r>
    <r>
      <rPr>
        <sz val="11"/>
        <rFont val="Calibri"/>
        <family val="2"/>
      </rPr>
      <t>, заплечик 90 градусов</t>
    </r>
  </si>
  <si>
    <r>
      <t xml:space="preserve">Трубы бурильные СинТЗ </t>
    </r>
    <r>
      <rPr>
        <b/>
        <sz val="11"/>
        <rFont val="Arial"/>
        <family val="2"/>
        <charset val="204"/>
      </rPr>
      <t>73х9,19</t>
    </r>
    <r>
      <rPr>
        <sz val="10"/>
        <rFont val="Arial"/>
        <family val="2"/>
        <charset val="204"/>
      </rPr>
      <t xml:space="preserve"> ТУ 14-161-137-94 </t>
    </r>
    <r>
      <rPr>
        <b/>
        <sz val="11"/>
        <rFont val="Arial"/>
        <family val="2"/>
        <charset val="204"/>
      </rPr>
      <t>ГрПрч Л</t>
    </r>
    <r>
      <rPr>
        <sz val="10"/>
        <rFont val="Arial"/>
        <family val="2"/>
        <charset val="204"/>
      </rPr>
      <t xml:space="preserve"> т/о ТипВыс БН Н/М: 9000-9450, Покр НЕТ, Замок ЗП-105М-51, </t>
    </r>
    <r>
      <rPr>
        <b/>
        <sz val="12"/>
        <rFont val="Arial"/>
        <family val="2"/>
        <charset val="204"/>
      </rPr>
      <t>правая</t>
    </r>
    <r>
      <rPr>
        <sz val="10"/>
        <rFont val="Arial"/>
        <family val="2"/>
        <charset val="204"/>
      </rPr>
      <t>, Заплечик 90 градусов</t>
    </r>
  </si>
  <si>
    <r>
      <t xml:space="preserve">Трубы бурильные СинТЗ Т-2 ТУ 14-161-137-94 D </t>
    </r>
    <r>
      <rPr>
        <b/>
        <sz val="11"/>
        <rFont val="Arial"/>
        <family val="2"/>
        <charset val="204"/>
      </rPr>
      <t>73х9,19</t>
    </r>
    <r>
      <rPr>
        <sz val="10"/>
        <rFont val="Arial"/>
        <family val="2"/>
        <charset val="204"/>
      </rPr>
      <t>, ТипВыс БН,</t>
    </r>
    <r>
      <rPr>
        <b/>
        <sz val="11"/>
        <rFont val="Arial"/>
        <family val="2"/>
        <charset val="204"/>
      </rPr>
      <t xml:space="preserve"> гр.пр.Е</t>
    </r>
    <r>
      <rPr>
        <sz val="10"/>
        <rFont val="Arial"/>
        <family val="2"/>
        <charset val="204"/>
      </rPr>
      <t xml:space="preserve">, Н\:9000-9450, Покр НЕТ, Замок ЗП-105М-51, </t>
    </r>
    <r>
      <rPr>
        <b/>
        <sz val="11"/>
        <rFont val="Arial"/>
        <family val="2"/>
        <charset val="204"/>
      </rPr>
      <t>правая</t>
    </r>
    <r>
      <rPr>
        <sz val="10"/>
        <rFont val="Arial"/>
        <family val="2"/>
        <charset val="204"/>
      </rPr>
      <t>, Заплечик 90 градусов</t>
    </r>
  </si>
  <si>
    <r>
      <t xml:space="preserve">Трубы прямошовные нефтегазопроводные ГОСТ 10705-80/10704-91 </t>
    </r>
    <r>
      <rPr>
        <b/>
        <sz val="8.0500000000000007"/>
        <rFont val="Arial"/>
        <family val="2"/>
        <charset val="204"/>
      </rPr>
      <t>426х10</t>
    </r>
    <r>
      <rPr>
        <sz val="8.0500000000000007"/>
        <rFont val="Arial"/>
        <family val="2"/>
        <charset val="204"/>
      </rPr>
      <t xml:space="preserve"> ст. 20 Фаска</t>
    </r>
  </si>
  <si>
    <r>
      <t xml:space="preserve">Трубы бурильные СинТЗ D73х9,2 гр.пр.Л ГОСТ Р50278-92, т\о, типВыс ПН, Н\М,:9000-9450, Покр НЕТ, Замок ЗП-105-51, резьба </t>
    </r>
    <r>
      <rPr>
        <b/>
        <sz val="10"/>
        <rFont val="Arial"/>
        <family val="2"/>
        <charset val="204"/>
      </rPr>
      <t>левая</t>
    </r>
    <r>
      <rPr>
        <sz val="10"/>
        <rFont val="Arial"/>
        <family val="2"/>
        <charset val="204"/>
      </rPr>
      <t>, заплечик 90град</t>
    </r>
  </si>
  <si>
    <t>2016 июль</t>
  </si>
  <si>
    <t>Трубы Б/Ш горячедеформированные ст. 09Г2С</t>
  </si>
  <si>
    <r>
      <t xml:space="preserve">Трубы Б/Ш горячедеформированные общего назначения Т-2 ГОСТ 35528-2013 </t>
    </r>
    <r>
      <rPr>
        <b/>
        <sz val="9"/>
        <rFont val="Arial"/>
        <family val="2"/>
        <charset val="204"/>
      </rPr>
      <t>159х6</t>
    </r>
    <r>
      <rPr>
        <sz val="8.0500000000000007"/>
        <rFont val="Arial"/>
        <family val="2"/>
        <charset val="204"/>
      </rPr>
      <t xml:space="preserve"> ст. 09Г2С гр.пр. В н/к 10 000. пок.нет фаска</t>
    </r>
  </si>
  <si>
    <t>СНПХ</t>
  </si>
  <si>
    <t>2016 август</t>
  </si>
  <si>
    <t>2016 апрель</t>
  </si>
  <si>
    <r>
      <t xml:space="preserve">Трубы бесшовные повышенной коррозионной стойкости  </t>
    </r>
    <r>
      <rPr>
        <b/>
        <sz val="14"/>
        <rFont val="Arial"/>
        <family val="2"/>
        <charset val="204"/>
      </rPr>
      <t>13ХФА</t>
    </r>
  </si>
  <si>
    <r>
      <t xml:space="preserve">Трубы бурильные </t>
    </r>
    <r>
      <rPr>
        <b/>
        <sz val="9"/>
        <rFont val="Arial Black"/>
        <family val="2"/>
        <charset val="204"/>
      </rPr>
      <t>127х9,20</t>
    </r>
    <r>
      <rPr>
        <sz val="9"/>
        <rFont val="Arial"/>
        <family val="2"/>
        <charset val="204"/>
      </rPr>
      <t xml:space="preserve"> ГОСТ </t>
    </r>
    <r>
      <rPr>
        <b/>
        <sz val="9"/>
        <rFont val="Arial"/>
        <family val="2"/>
        <charset val="204"/>
      </rPr>
      <t>Р 50278-92</t>
    </r>
    <r>
      <rPr>
        <sz val="9"/>
        <rFont val="Arial"/>
        <family val="2"/>
        <charset val="204"/>
      </rPr>
      <t>, тип выс. ПК, замок</t>
    </r>
    <r>
      <rPr>
        <b/>
        <sz val="9"/>
        <rFont val="Arial"/>
        <family val="2"/>
        <charset val="204"/>
      </rPr>
      <t xml:space="preserve"> ЗП-162-89-2</t>
    </r>
    <r>
      <rPr>
        <sz val="9"/>
        <rFont val="Arial"/>
        <family val="2"/>
        <charset val="204"/>
      </rPr>
      <t xml:space="preserve">, </t>
    </r>
    <r>
      <rPr>
        <b/>
        <sz val="9"/>
        <rFont val="Arial"/>
        <family val="2"/>
        <charset val="204"/>
      </rPr>
      <t>правая</t>
    </r>
    <r>
      <rPr>
        <sz val="9"/>
        <rFont val="Arial"/>
        <family val="2"/>
        <charset val="204"/>
      </rPr>
      <t xml:space="preserve">, зап-ик </t>
    </r>
    <r>
      <rPr>
        <b/>
        <sz val="9"/>
        <rFont val="Arial"/>
        <family val="2"/>
        <charset val="204"/>
      </rPr>
      <t>90гр</t>
    </r>
    <r>
      <rPr>
        <sz val="9"/>
        <rFont val="Arial"/>
        <family val="2"/>
        <charset val="204"/>
      </rPr>
      <t>.,  гр.пр.</t>
    </r>
    <r>
      <rPr>
        <b/>
        <sz val="9"/>
        <rFont val="Arial"/>
        <family val="2"/>
        <charset val="204"/>
      </rPr>
      <t xml:space="preserve"> Л</t>
    </r>
    <r>
      <rPr>
        <sz val="9"/>
        <rFont val="Arial"/>
        <family val="2"/>
        <charset val="204"/>
      </rPr>
      <t xml:space="preserve">, марка ст. </t>
    </r>
    <r>
      <rPr>
        <b/>
        <sz val="9"/>
        <rFont val="Arial"/>
        <family val="2"/>
        <charset val="204"/>
      </rPr>
      <t>32Г2А</t>
    </r>
    <r>
      <rPr>
        <sz val="9"/>
        <rFont val="Arial"/>
        <family val="2"/>
        <charset val="204"/>
      </rPr>
      <t xml:space="preserve">,  длинна </t>
    </r>
    <r>
      <rPr>
        <b/>
        <sz val="9"/>
        <rFont val="Arial"/>
        <family val="2"/>
        <charset val="204"/>
      </rPr>
      <t>11,9 - 12,5</t>
    </r>
    <r>
      <rPr>
        <sz val="9"/>
        <rFont val="Arial"/>
        <family val="2"/>
        <charset val="204"/>
      </rPr>
      <t xml:space="preserve">  Пок.нет.</t>
    </r>
  </si>
  <si>
    <r>
      <t xml:space="preserve">Трубы бурильные СинТЗ Т-2 ТУ 14-161-219-2004  </t>
    </r>
    <r>
      <rPr>
        <b/>
        <sz val="9"/>
        <rFont val="Arial"/>
        <family val="2"/>
        <charset val="204"/>
      </rPr>
      <t>89х11,40</t>
    </r>
    <r>
      <rPr>
        <sz val="9"/>
        <rFont val="Calibri"/>
        <family val="2"/>
      </rPr>
      <t xml:space="preserve">   </t>
    </r>
    <r>
      <rPr>
        <b/>
        <sz val="9"/>
        <rFont val="Calibri"/>
        <family val="2"/>
        <charset val="204"/>
      </rPr>
      <t>гр.пр.Л</t>
    </r>
    <r>
      <rPr>
        <sz val="9"/>
        <rFont val="Calibri"/>
        <family val="2"/>
      </rPr>
      <t xml:space="preserve"> т/о ТипВыс БВ Н/М:9000-9450 покрытия нет,Замок ЗП-105-51-2, </t>
    </r>
    <r>
      <rPr>
        <b/>
        <sz val="9"/>
        <rFont val="Arial"/>
        <family val="2"/>
        <charset val="204"/>
      </rPr>
      <t>левая</t>
    </r>
    <r>
      <rPr>
        <sz val="9"/>
        <rFont val="Calibri"/>
        <family val="2"/>
      </rPr>
      <t>, заплечник 18 градусов</t>
    </r>
  </si>
  <si>
    <r>
      <t xml:space="preserve">Трубы бурильные ПН </t>
    </r>
    <r>
      <rPr>
        <b/>
        <sz val="9"/>
        <rFont val="Arial"/>
        <family val="2"/>
        <charset val="204"/>
      </rPr>
      <t>89х9</t>
    </r>
    <r>
      <rPr>
        <sz val="9"/>
        <rFont val="Arial"/>
        <family val="2"/>
        <charset val="204"/>
      </rPr>
      <t xml:space="preserve"> ГОСТ Р 50278-92, гр.пр.М, резьба </t>
    </r>
    <r>
      <rPr>
        <b/>
        <sz val="9"/>
        <rFont val="Arial"/>
        <family val="2"/>
        <charset val="204"/>
      </rPr>
      <t>правая</t>
    </r>
    <r>
      <rPr>
        <sz val="9"/>
        <rFont val="Arial"/>
        <family val="2"/>
        <charset val="204"/>
      </rPr>
      <t xml:space="preserve">, заплечик 18 град </t>
    </r>
  </si>
  <si>
    <r>
      <t xml:space="preserve">Трубы бурильные </t>
    </r>
    <r>
      <rPr>
        <b/>
        <sz val="9"/>
        <rFont val="Arial"/>
        <family val="2"/>
        <charset val="204"/>
      </rPr>
      <t>127х9,2</t>
    </r>
    <r>
      <rPr>
        <sz val="9"/>
        <rFont val="Arial"/>
        <family val="2"/>
        <charset val="204"/>
      </rPr>
      <t xml:space="preserve"> ГОСТ 50278-92, Тип высадки ПК, Замок ЗП-162-89-2, </t>
    </r>
    <r>
      <rPr>
        <b/>
        <sz val="9"/>
        <rFont val="Arial"/>
        <family val="2"/>
        <charset val="204"/>
      </rPr>
      <t>резьба левая</t>
    </r>
    <r>
      <rPr>
        <sz val="9"/>
        <rFont val="Arial"/>
        <family val="2"/>
        <charset val="204"/>
      </rPr>
      <t>,заплечик 90 градус, гр.пр. Л ст. 32Г2А,Н/М: 9000-9450мм.ПокНЕТ</t>
    </r>
  </si>
  <si>
    <r>
      <t xml:space="preserve"> Трубы бурильные API Spec 5DP\ISO 11961 </t>
    </r>
    <r>
      <rPr>
        <b/>
        <sz val="9"/>
        <rFont val="Arial"/>
        <family val="2"/>
        <charset val="204"/>
      </rPr>
      <t>127х9.19</t>
    </r>
    <r>
      <rPr>
        <sz val="9"/>
        <rFont val="Arial"/>
        <family val="2"/>
        <charset val="204"/>
      </rPr>
      <t xml:space="preserve"> S, IEU, ТС 50. резьба </t>
    </r>
    <r>
      <rPr>
        <b/>
        <sz val="9"/>
        <rFont val="Arial"/>
        <family val="2"/>
        <charset val="204"/>
      </rPr>
      <t>правая</t>
    </r>
    <r>
      <rPr>
        <sz val="9"/>
        <rFont val="Arial"/>
        <family val="2"/>
        <charset val="204"/>
      </rPr>
      <t xml:space="preserve">,заплечик </t>
    </r>
    <r>
      <rPr>
        <b/>
        <sz val="9"/>
        <rFont val="Arial"/>
        <family val="2"/>
        <charset val="204"/>
      </rPr>
      <t>18 град</t>
    </r>
    <r>
      <rPr>
        <sz val="9"/>
        <rFont val="Arial"/>
        <family val="2"/>
        <charset val="204"/>
      </rPr>
      <t xml:space="preserve">., PSL1. </t>
    </r>
    <r>
      <rPr>
        <b/>
        <sz val="9"/>
        <rFont val="Arial"/>
        <family val="2"/>
        <charset val="204"/>
      </rPr>
      <t>длина 12,2м</t>
    </r>
    <r>
      <rPr>
        <sz val="9"/>
        <rFont val="Arial"/>
        <family val="2"/>
        <charset val="204"/>
      </rPr>
      <t>,</t>
    </r>
    <r>
      <rPr>
        <b/>
        <sz val="9"/>
        <rFont val="Arial"/>
        <family val="2"/>
        <charset val="204"/>
      </rPr>
      <t>с внутр.защитным покрытием ТС2000</t>
    </r>
    <r>
      <rPr>
        <sz val="9"/>
        <rFont val="Arial"/>
        <family val="2"/>
        <charset val="204"/>
      </rPr>
      <t xml:space="preserve">, </t>
    </r>
  </si>
  <si>
    <t>2016    сент-брь</t>
  </si>
  <si>
    <t>2016    август</t>
  </si>
  <si>
    <t>2016    октябрь</t>
  </si>
  <si>
    <r>
      <t xml:space="preserve">Трубы бесшовные горячедеформированные ГОСТ 8732-78  8731-74 </t>
    </r>
    <r>
      <rPr>
        <b/>
        <sz val="8.0500000000000007"/>
        <rFont val="Arial"/>
        <family val="2"/>
        <charset val="204"/>
      </rPr>
      <t>57х4</t>
    </r>
    <r>
      <rPr>
        <sz val="8.0500000000000007"/>
        <rFont val="Arial"/>
        <family val="2"/>
        <charset val="204"/>
      </rPr>
      <t xml:space="preserve"> ст. 20</t>
    </r>
  </si>
  <si>
    <r>
      <t xml:space="preserve">Трубы бесшовные горячедеформированные ГОСТ 8732-78  8731-74 </t>
    </r>
    <r>
      <rPr>
        <b/>
        <sz val="8.0500000000000007"/>
        <rFont val="Arial"/>
        <family val="2"/>
        <charset val="204"/>
      </rPr>
      <t>57х4</t>
    </r>
    <r>
      <rPr>
        <sz val="8.0500000000000007"/>
        <rFont val="Arial"/>
        <family val="2"/>
        <charset val="204"/>
      </rPr>
      <t xml:space="preserve"> ст.20</t>
    </r>
  </si>
  <si>
    <r>
      <t xml:space="preserve">Трубы бесшовные горячедеформированные ГОСТ 8732-78  8731-74 </t>
    </r>
    <r>
      <rPr>
        <b/>
        <sz val="9"/>
        <rFont val="Arial"/>
        <family val="2"/>
        <charset val="204"/>
      </rPr>
      <t>76х6</t>
    </r>
    <r>
      <rPr>
        <sz val="8.0500000000000007"/>
        <rFont val="Arial"/>
        <family val="2"/>
        <charset val="204"/>
      </rPr>
      <t xml:space="preserve"> ст.20 </t>
    </r>
  </si>
  <si>
    <r>
      <t xml:space="preserve">Трубы горячедеформированные общего назначения Т-4 ГОСТ  8732-78, 8731-74   </t>
    </r>
    <r>
      <rPr>
        <b/>
        <sz val="10"/>
        <rFont val="Arial"/>
        <family val="2"/>
        <charset val="204"/>
      </rPr>
      <t>89х6</t>
    </r>
    <r>
      <rPr>
        <sz val="8.0500000000000007"/>
        <rFont val="Arial"/>
        <family val="2"/>
        <charset val="204"/>
      </rPr>
      <t xml:space="preserve">  ст. 20 гр пр В L немерн.  - 10,000п.м.  Пок нет Фаска</t>
    </r>
  </si>
  <si>
    <r>
      <t xml:space="preserve">Трубы бесшовные горячедеформированные ГОСТ 8731-74  8732-78 </t>
    </r>
    <r>
      <rPr>
        <b/>
        <sz val="8.0500000000000007"/>
        <rFont val="Arial"/>
        <family val="2"/>
        <charset val="204"/>
      </rPr>
      <t>102х6</t>
    </r>
    <r>
      <rPr>
        <sz val="8.0500000000000007"/>
        <rFont val="Arial"/>
        <family val="2"/>
        <charset val="204"/>
      </rPr>
      <t xml:space="preserve"> ст. 10-20</t>
    </r>
  </si>
  <si>
    <r>
      <t xml:space="preserve">Трубы бесшовные горячедеформированные Т-2 ГОСТ 8732-78  8731-74 гр. В  </t>
    </r>
    <r>
      <rPr>
        <b/>
        <sz val="8.0500000000000007"/>
        <rFont val="Arial"/>
        <family val="2"/>
        <charset val="204"/>
      </rPr>
      <t>114х6</t>
    </r>
    <r>
      <rPr>
        <sz val="8.0500000000000007"/>
        <rFont val="Arial"/>
        <family val="2"/>
        <charset val="204"/>
      </rPr>
      <t xml:space="preserve"> ст. 20 Н/К 10 000 Пок нет, фаска</t>
    </r>
  </si>
  <si>
    <r>
      <t xml:space="preserve">Трубы бесшовные горячедеформированные ГОСТ 8732-78, 8731-74 </t>
    </r>
    <r>
      <rPr>
        <b/>
        <sz val="8.0500000000000007"/>
        <rFont val="Arial"/>
        <family val="2"/>
        <charset val="204"/>
      </rPr>
      <t xml:space="preserve">159х6 </t>
    </r>
    <r>
      <rPr>
        <sz val="8.0500000000000007"/>
        <rFont val="Arial"/>
        <family val="2"/>
        <charset val="204"/>
      </rPr>
      <t>ст.20</t>
    </r>
  </si>
  <si>
    <r>
      <t xml:space="preserve">Трубы бесшовные горячедеформированные ГОСТ 8732-78, 8731-74 </t>
    </r>
    <r>
      <rPr>
        <b/>
        <sz val="8.0500000000000007"/>
        <rFont val="Arial"/>
        <family val="2"/>
        <charset val="204"/>
      </rPr>
      <t xml:space="preserve">159х8 </t>
    </r>
    <r>
      <rPr>
        <sz val="8.0500000000000007"/>
        <rFont val="Arial"/>
        <family val="2"/>
        <charset val="204"/>
      </rPr>
      <t>ст.10,20</t>
    </r>
  </si>
  <si>
    <r>
      <t xml:space="preserve">Трубы бесшовные горячедеформированные ГОСТ 8732-78  8731-74 </t>
    </r>
    <r>
      <rPr>
        <b/>
        <sz val="8.0500000000000007"/>
        <rFont val="Arial"/>
        <family val="2"/>
        <charset val="204"/>
      </rPr>
      <t>168х11</t>
    </r>
    <r>
      <rPr>
        <sz val="8.0500000000000007"/>
        <rFont val="Arial"/>
        <family val="2"/>
        <charset val="204"/>
      </rPr>
      <t xml:space="preserve"> ст. 20</t>
    </r>
  </si>
  <si>
    <r>
      <t xml:space="preserve">Трубы бесшовные горячедеформированные ТУ 14-3Р-1430-2007 </t>
    </r>
    <r>
      <rPr>
        <b/>
        <sz val="11"/>
        <rFont val="Arial"/>
        <family val="2"/>
        <charset val="204"/>
      </rPr>
      <t>245х9</t>
    </r>
    <r>
      <rPr>
        <sz val="8.0500000000000007"/>
        <rFont val="Arial"/>
        <family val="2"/>
        <charset val="204"/>
      </rPr>
      <t xml:space="preserve"> гр пр 45</t>
    </r>
  </si>
  <si>
    <r>
      <t xml:space="preserve">Трубы бесшовные горячедеформированные ГОСТ 8732-78, 8731-74 </t>
    </r>
    <r>
      <rPr>
        <b/>
        <sz val="8.0500000000000007"/>
        <rFont val="Arial"/>
        <family val="2"/>
        <charset val="204"/>
      </rPr>
      <t>325х8</t>
    </r>
    <r>
      <rPr>
        <sz val="8.0500000000000007"/>
        <rFont val="Arial"/>
        <family val="2"/>
        <charset val="204"/>
      </rPr>
      <t xml:space="preserve"> ст. 20</t>
    </r>
  </si>
  <si>
    <r>
      <t xml:space="preserve">Трубы бесшовные нефтегазопроводные ТУ 14-3Р-1128-2007  </t>
    </r>
    <r>
      <rPr>
        <b/>
        <sz val="8.0500000000000007"/>
        <rFont val="Arial"/>
        <family val="2"/>
        <charset val="204"/>
      </rPr>
      <t xml:space="preserve">57х7 </t>
    </r>
    <r>
      <rPr>
        <sz val="8.0500000000000007"/>
        <rFont val="Arial"/>
        <family val="2"/>
        <charset val="204"/>
      </rPr>
      <t xml:space="preserve"> ст.09Г2С</t>
    </r>
  </si>
  <si>
    <r>
      <t xml:space="preserve">Трубы бесшовные нефтегазопроводные ТУ 14-3Р-1128-2007  </t>
    </r>
    <r>
      <rPr>
        <b/>
        <sz val="8.0500000000000007"/>
        <rFont val="Arial"/>
        <family val="2"/>
        <charset val="204"/>
      </rPr>
      <t xml:space="preserve">76х6 </t>
    </r>
    <r>
      <rPr>
        <sz val="8.0500000000000007"/>
        <rFont val="Arial"/>
        <family val="2"/>
        <charset val="204"/>
      </rPr>
      <t xml:space="preserve"> ст.09Г2С</t>
    </r>
  </si>
  <si>
    <r>
      <t xml:space="preserve">Трубы бесшовные нефтегазопроводные ТУ 14-3Р-1128-2007  </t>
    </r>
    <r>
      <rPr>
        <b/>
        <sz val="8.0500000000000007"/>
        <rFont val="Arial"/>
        <family val="2"/>
        <charset val="204"/>
      </rPr>
      <t xml:space="preserve">76х8 </t>
    </r>
    <r>
      <rPr>
        <sz val="8.0500000000000007"/>
        <rFont val="Arial"/>
        <family val="2"/>
        <charset val="204"/>
      </rPr>
      <t xml:space="preserve"> ст.09Г2С</t>
    </r>
  </si>
  <si>
    <r>
      <t xml:space="preserve">Трубы горячедеформированные общего назначения  ГОСТ 53383-2009  </t>
    </r>
    <r>
      <rPr>
        <b/>
        <sz val="8.0500000000000007"/>
        <rFont val="Arial"/>
        <family val="2"/>
        <charset val="204"/>
      </rPr>
      <t>89х4</t>
    </r>
    <r>
      <rPr>
        <sz val="8.0500000000000007"/>
        <rFont val="Arial"/>
        <family val="2"/>
        <charset val="204"/>
      </rPr>
      <t xml:space="preserve"> ст. 09Г2С</t>
    </r>
  </si>
  <si>
    <r>
      <t xml:space="preserve">Трубы бесшовные нефтегазопроводные ТУ 14-3-1128-2000 </t>
    </r>
    <r>
      <rPr>
        <b/>
        <sz val="8.0500000000000007"/>
        <rFont val="Arial"/>
        <family val="2"/>
        <charset val="204"/>
      </rPr>
      <t>89х5</t>
    </r>
    <r>
      <rPr>
        <sz val="8.0500000000000007"/>
        <rFont val="Arial"/>
        <family val="2"/>
        <charset val="204"/>
      </rPr>
      <t xml:space="preserve"> ст. 09Г2С</t>
    </r>
  </si>
  <si>
    <r>
      <t xml:space="preserve">Трубы Б/Ш горячедеформированные общего назначения Т-4 ГОСТ 35528-2013 </t>
    </r>
    <r>
      <rPr>
        <b/>
        <sz val="10"/>
        <rFont val="Arial"/>
        <family val="2"/>
        <charset val="204"/>
      </rPr>
      <t xml:space="preserve">89х6 </t>
    </r>
    <r>
      <rPr>
        <sz val="8.0500000000000007"/>
        <rFont val="Arial"/>
        <family val="2"/>
        <charset val="204"/>
      </rPr>
      <t>ст.</t>
    </r>
    <r>
      <rPr>
        <b/>
        <sz val="10"/>
        <rFont val="Arial"/>
        <family val="2"/>
        <charset val="204"/>
      </rPr>
      <t xml:space="preserve"> 09Г2С</t>
    </r>
    <r>
      <rPr>
        <sz val="8.0500000000000007"/>
        <rFont val="Arial"/>
        <family val="2"/>
        <charset val="204"/>
      </rPr>
      <t xml:space="preserve"> гр.пр. В н/к 10 000п.м. пок.нет  фаска</t>
    </r>
  </si>
  <si>
    <r>
      <t xml:space="preserve">Трубы бесшовные горячедеформированные  ГОСТ 53383-2009  </t>
    </r>
    <r>
      <rPr>
        <b/>
        <sz val="8.0500000000000007"/>
        <rFont val="Arial"/>
        <family val="2"/>
        <charset val="204"/>
      </rPr>
      <t>159х8</t>
    </r>
    <r>
      <rPr>
        <sz val="8.0500000000000007"/>
        <rFont val="Arial"/>
        <family val="2"/>
        <charset val="204"/>
      </rPr>
      <t xml:space="preserve"> ст. 09Г2С</t>
    </r>
  </si>
  <si>
    <r>
      <t xml:space="preserve">Трубы горячедеформированные ГОСТ 8732-78 </t>
    </r>
    <r>
      <rPr>
        <b/>
        <sz val="8.0500000000000007"/>
        <rFont val="Arial"/>
        <family val="2"/>
        <charset val="204"/>
      </rPr>
      <t>95х10</t>
    </r>
    <r>
      <rPr>
        <sz val="8.0500000000000007"/>
        <rFont val="Arial"/>
        <family val="2"/>
        <charset val="204"/>
      </rPr>
      <t xml:space="preserve"> ст. 40Х</t>
    </r>
  </si>
  <si>
    <r>
      <t xml:space="preserve">Трубы бесшовные нефтегазопроводные ТУ 1317-006.1-593377520-2003  </t>
    </r>
    <r>
      <rPr>
        <b/>
        <sz val="11"/>
        <rFont val="Arial"/>
        <family val="2"/>
        <charset val="204"/>
      </rPr>
      <t>219х8</t>
    </r>
    <r>
      <rPr>
        <sz val="8.0500000000000007"/>
        <rFont val="Arial"/>
        <family val="2"/>
        <charset val="204"/>
      </rPr>
      <t xml:space="preserve">  ст. </t>
    </r>
    <r>
      <rPr>
        <b/>
        <sz val="8.0500000000000007"/>
        <rFont val="Arial"/>
        <family val="2"/>
        <charset val="204"/>
      </rPr>
      <t>13ХФА гр пр К52    Н/Д10500-11701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</si>
  <si>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Трубы б/ш повыш. корроз. И хладостойкости ТУ 14-162-14-96 </t>
    </r>
    <r>
      <rPr>
        <b/>
        <sz val="8.0500000000000007"/>
        <rFont val="Arial"/>
        <family val="2"/>
        <charset val="204"/>
      </rPr>
      <t>219х14</t>
    </r>
    <r>
      <rPr>
        <sz val="8.0500000000000007"/>
        <rFont val="Arial"/>
        <family val="2"/>
        <charset val="204"/>
      </rPr>
      <t xml:space="preserve"> ст. 20А</t>
    </r>
  </si>
  <si>
    <r>
      <t xml:space="preserve">Трубы бесшовные нефтегазопроводные </t>
    </r>
    <r>
      <rPr>
        <b/>
        <sz val="8.0500000000000007"/>
        <rFont val="Arial"/>
        <family val="2"/>
        <charset val="204"/>
      </rPr>
      <t xml:space="preserve">ТУ 14-162-14-97  273х10  </t>
    </r>
    <r>
      <rPr>
        <sz val="8.0500000000000007"/>
        <rFont val="Arial"/>
        <family val="2"/>
        <charset val="204"/>
      </rPr>
      <t>ст.20А</t>
    </r>
  </si>
  <si>
    <r>
      <t xml:space="preserve">Трубы бесшовные нефтегазопроводные </t>
    </r>
    <r>
      <rPr>
        <b/>
        <sz val="8.0500000000000007"/>
        <rFont val="Arial"/>
        <family val="2"/>
        <charset val="204"/>
      </rPr>
      <t xml:space="preserve">ТУ 1317-006.1-593377520-2003  273х10  </t>
    </r>
    <r>
      <rPr>
        <sz val="8.0500000000000007"/>
        <rFont val="Arial"/>
        <family val="2"/>
        <charset val="204"/>
      </rPr>
      <t>ст.20А</t>
    </r>
  </si>
  <si>
    <r>
      <t xml:space="preserve">Трубы бесшовные нефтегазопроводные </t>
    </r>
    <r>
      <rPr>
        <b/>
        <sz val="8.0500000000000007"/>
        <rFont val="Arial"/>
        <family val="2"/>
        <charset val="204"/>
      </rPr>
      <t xml:space="preserve">ТУ 14-162-14-96  273х10  </t>
    </r>
    <r>
      <rPr>
        <sz val="8.0500000000000007"/>
        <rFont val="Arial"/>
        <family val="2"/>
        <charset val="204"/>
      </rPr>
      <t>ст.20А</t>
    </r>
  </si>
  <si>
    <r>
      <t xml:space="preserve"> Трубы б/ш повыш. корроз. и хладостойкости ТУ 14-ЗР-91-2004 </t>
    </r>
    <r>
      <rPr>
        <b/>
        <sz val="8.0500000000000007"/>
        <rFont val="Arial"/>
        <family val="2"/>
        <charset val="204"/>
      </rPr>
      <t>273х16</t>
    </r>
    <r>
      <rPr>
        <sz val="8.0500000000000007"/>
        <rFont val="Arial"/>
        <family val="2"/>
        <charset val="204"/>
      </rPr>
      <t xml:space="preserve"> ст. 20КТ  К-52  т                        </t>
    </r>
  </si>
  <si>
    <r>
      <t xml:space="preserve">Трубы стальные электросварные ГОСТ 10704-91, 10705-80 </t>
    </r>
    <r>
      <rPr>
        <b/>
        <sz val="8.0500000000000007"/>
        <rFont val="Arial"/>
        <family val="2"/>
        <charset val="204"/>
      </rPr>
      <t>57х3</t>
    </r>
    <r>
      <rPr>
        <sz val="8.0500000000000007"/>
        <rFont val="Arial"/>
        <family val="2"/>
        <charset val="204"/>
      </rPr>
      <t xml:space="preserve"> ст. 3-20 сп/пс</t>
    </r>
  </si>
  <si>
    <r>
      <t xml:space="preserve">Трубы стальные электросварные ГОСТ 10704-91,10705-80 </t>
    </r>
    <r>
      <rPr>
        <b/>
        <sz val="8.0500000000000007"/>
        <rFont val="Arial"/>
        <family val="2"/>
        <charset val="204"/>
      </rPr>
      <t>57х4</t>
    </r>
    <r>
      <rPr>
        <sz val="8.0500000000000007"/>
        <rFont val="Arial"/>
        <family val="2"/>
        <charset val="204"/>
      </rPr>
      <t xml:space="preserve"> ст.3-10сп/пс</t>
    </r>
  </si>
  <si>
    <r>
      <t xml:space="preserve">Трубы стальные электросварные ГОСТ 10704-91, 10705-80 </t>
    </r>
    <r>
      <rPr>
        <b/>
        <sz val="8.0500000000000007"/>
        <rFont val="Arial"/>
        <family val="2"/>
        <charset val="204"/>
      </rPr>
      <t>57х4,5</t>
    </r>
    <r>
      <rPr>
        <sz val="8.0500000000000007"/>
        <rFont val="Arial"/>
        <family val="2"/>
        <charset val="204"/>
      </rPr>
      <t xml:space="preserve"> ст.3-10-20 сп/пс</t>
    </r>
  </si>
  <si>
    <r>
      <t xml:space="preserve">Трубы стальные электросварные ГОСТ 10704-91, 10705-80 </t>
    </r>
    <r>
      <rPr>
        <b/>
        <sz val="8.0500000000000007"/>
        <rFont val="Arial"/>
        <family val="2"/>
        <charset val="204"/>
      </rPr>
      <t>57х5</t>
    </r>
    <r>
      <rPr>
        <sz val="8.0500000000000007"/>
        <rFont val="Arial"/>
        <family val="2"/>
        <charset val="204"/>
      </rPr>
      <t xml:space="preserve"> ст.3-20 сп/пс</t>
    </r>
  </si>
  <si>
    <r>
      <t xml:space="preserve">Трубы стальные электросварные ГОСТ 10704-91  10705-80 </t>
    </r>
    <r>
      <rPr>
        <b/>
        <sz val="8.0500000000000007"/>
        <rFont val="Arial"/>
        <family val="2"/>
        <charset val="204"/>
      </rPr>
      <t>63,5х2</t>
    </r>
    <r>
      <rPr>
        <sz val="8.0500000000000007"/>
        <rFont val="Arial"/>
        <family val="2"/>
        <charset val="204"/>
      </rPr>
      <t xml:space="preserve"> ст. 3-10 сп/пс  т                        </t>
    </r>
  </si>
  <si>
    <r>
      <t xml:space="preserve">  Трубы стальные электросварные ГОСТ 10704-91  10705-80 </t>
    </r>
    <r>
      <rPr>
        <b/>
        <sz val="8.0500000000000007"/>
        <rFont val="Arial"/>
        <family val="2"/>
        <charset val="204"/>
      </rPr>
      <t>89х2,8</t>
    </r>
    <r>
      <rPr>
        <sz val="8.0500000000000007"/>
        <rFont val="Arial"/>
        <family val="2"/>
        <charset val="204"/>
      </rPr>
      <t xml:space="preserve"> ст. 3-20 сп/пс  т                        </t>
    </r>
  </si>
  <si>
    <r>
      <t xml:space="preserve">Трубы стальные электросварные ГОСТ 10704-91  10705-80 </t>
    </r>
    <r>
      <rPr>
        <b/>
        <sz val="8.0500000000000007"/>
        <rFont val="Arial"/>
        <family val="2"/>
        <charset val="204"/>
      </rPr>
      <t>89х3,5</t>
    </r>
    <r>
      <rPr>
        <sz val="8.0500000000000007"/>
        <rFont val="Arial"/>
        <family val="2"/>
        <charset val="204"/>
      </rPr>
      <t xml:space="preserve"> ст. 09Г2С  т                       </t>
    </r>
  </si>
  <si>
    <r>
      <t xml:space="preserve">Трубы прямошовные нефтегазопроводные ГОСТ 10705-80/10704-91 </t>
    </r>
    <r>
      <rPr>
        <b/>
        <sz val="8.0500000000000007"/>
        <rFont val="Arial"/>
        <family val="2"/>
        <charset val="204"/>
      </rPr>
      <t>89х4</t>
    </r>
    <r>
      <rPr>
        <sz val="8.0500000000000007"/>
        <rFont val="Arial"/>
        <family val="2"/>
        <charset val="204"/>
      </rPr>
      <t xml:space="preserve"> ст. 09Г2С</t>
    </r>
  </si>
  <si>
    <r>
      <t xml:space="preserve">Трубы стальные электросварные ГОСТ 10704-91, 10705-80 </t>
    </r>
    <r>
      <rPr>
        <b/>
        <sz val="8.0500000000000007"/>
        <rFont val="Arial"/>
        <family val="2"/>
        <charset val="204"/>
      </rPr>
      <t>89х4</t>
    </r>
    <r>
      <rPr>
        <sz val="8.0500000000000007"/>
        <rFont val="Arial"/>
        <family val="2"/>
        <charset val="204"/>
      </rPr>
      <t xml:space="preserve"> ст.10</t>
    </r>
  </si>
  <si>
    <r>
      <t xml:space="preserve">Трубы прямошовные нефтегазопроводные ГОСТ 10705-80/10704-91 </t>
    </r>
    <r>
      <rPr>
        <b/>
        <sz val="8.0500000000000007"/>
        <rFont val="Arial"/>
        <family val="2"/>
        <charset val="204"/>
      </rPr>
      <t>89х4,5</t>
    </r>
    <r>
      <rPr>
        <sz val="8.0500000000000007"/>
        <rFont val="Arial"/>
        <family val="2"/>
        <charset val="204"/>
      </rPr>
      <t xml:space="preserve"> ст. 10</t>
    </r>
  </si>
  <si>
    <r>
      <t xml:space="preserve">Трубы прямошовные общего назначения ГОСТ 10705-80,10704-91 </t>
    </r>
    <r>
      <rPr>
        <b/>
        <sz val="8.0500000000000007"/>
        <rFont val="Arial"/>
        <family val="2"/>
        <charset val="204"/>
      </rPr>
      <t xml:space="preserve">89х4,5 </t>
    </r>
    <r>
      <rPr>
        <sz val="8.0500000000000007"/>
        <rFont val="Arial"/>
        <family val="2"/>
        <charset val="204"/>
      </rPr>
      <t xml:space="preserve"> ст.20</t>
    </r>
  </si>
  <si>
    <r>
      <t>Трубы прямошовные общего назначения ГОСТ 10705-80,10704-91</t>
    </r>
    <r>
      <rPr>
        <b/>
        <sz val="8.0500000000000007"/>
        <rFont val="Arial"/>
        <family val="2"/>
        <charset val="204"/>
      </rPr>
      <t xml:space="preserve"> 89х5</t>
    </r>
    <r>
      <rPr>
        <sz val="8.0500000000000007"/>
        <rFont val="Arial"/>
        <family val="2"/>
        <charset val="204"/>
      </rPr>
      <t>, ст.20</t>
    </r>
  </si>
  <si>
    <r>
      <t xml:space="preserve">Трубы стальные электросварные ГОСТ 10704-91, 10705-80 </t>
    </r>
    <r>
      <rPr>
        <b/>
        <sz val="8.0500000000000007"/>
        <rFont val="Arial"/>
        <family val="2"/>
        <charset val="204"/>
      </rPr>
      <t>108х3,5</t>
    </r>
    <r>
      <rPr>
        <sz val="8.0500000000000007"/>
        <rFont val="Arial"/>
        <family val="2"/>
        <charset val="204"/>
      </rPr>
      <t xml:space="preserve"> ст.3-10-20 сп/пс</t>
    </r>
  </si>
  <si>
    <r>
      <t xml:space="preserve">Трубы прямошовные нефтегазопроводные ГОСТ 10705-80/10704-91 </t>
    </r>
    <r>
      <rPr>
        <b/>
        <sz val="8.0500000000000007"/>
        <rFont val="Arial"/>
        <family val="2"/>
        <charset val="204"/>
      </rPr>
      <t>108х4</t>
    </r>
    <r>
      <rPr>
        <sz val="8.0500000000000007"/>
        <rFont val="Arial"/>
        <family val="2"/>
        <charset val="204"/>
      </rPr>
      <t xml:space="preserve"> ст. 09Г2С</t>
    </r>
  </si>
  <si>
    <r>
      <t xml:space="preserve">Трубы прямошовные нефтегазопроводные ГОСТ 10705-80/10704-91 </t>
    </r>
    <r>
      <rPr>
        <b/>
        <sz val="8.0500000000000007"/>
        <rFont val="Arial"/>
        <family val="2"/>
        <charset val="204"/>
      </rPr>
      <t>127х4,5</t>
    </r>
    <r>
      <rPr>
        <sz val="8.0500000000000007"/>
        <rFont val="Arial"/>
        <family val="2"/>
        <charset val="204"/>
      </rPr>
      <t xml:space="preserve"> ст. 10</t>
    </r>
  </si>
  <si>
    <r>
      <t xml:space="preserve">Трубы электросварные прямошовные ГОСТ 10704-91, 10705-80 </t>
    </r>
    <r>
      <rPr>
        <b/>
        <sz val="8.0500000000000007"/>
        <rFont val="Arial"/>
        <family val="2"/>
        <charset val="204"/>
      </rPr>
      <t>146х8</t>
    </r>
    <r>
      <rPr>
        <sz val="8.0500000000000007"/>
        <rFont val="Arial"/>
        <family val="2"/>
        <charset val="204"/>
      </rPr>
      <t xml:space="preserve"> ст. 10</t>
    </r>
  </si>
  <si>
    <r>
      <t xml:space="preserve">Трубы прямошовные нефтегазопроводные ГОСТ 10705-80,10704-91 </t>
    </r>
    <r>
      <rPr>
        <b/>
        <sz val="8.0500000000000007"/>
        <rFont val="Arial"/>
        <family val="2"/>
        <charset val="204"/>
      </rPr>
      <t>152х4</t>
    </r>
    <r>
      <rPr>
        <sz val="8.0500000000000007"/>
        <rFont val="Arial"/>
        <family val="2"/>
        <charset val="204"/>
      </rPr>
      <t>, ст.10</t>
    </r>
  </si>
  <si>
    <r>
      <t xml:space="preserve">Труба стальная электр ГОСТ 10704-91 10705-80 </t>
    </r>
    <r>
      <rPr>
        <b/>
        <sz val="8.0500000000000007"/>
        <rFont val="Arial"/>
        <family val="2"/>
        <charset val="204"/>
      </rPr>
      <t>159х4,5</t>
    </r>
    <r>
      <rPr>
        <sz val="8.0500000000000007"/>
        <rFont val="Arial"/>
        <family val="2"/>
        <charset val="204"/>
      </rPr>
      <t xml:space="preserve"> ст.09Г2С гр. В</t>
    </r>
  </si>
  <si>
    <r>
      <t xml:space="preserve">Труба стальная электросварная ГОСТ 10704-91 </t>
    </r>
    <r>
      <rPr>
        <b/>
        <sz val="8.0500000000000007"/>
        <rFont val="Arial"/>
        <family val="2"/>
        <charset val="204"/>
      </rPr>
      <t>159х4,5</t>
    </r>
    <r>
      <rPr>
        <sz val="8.0500000000000007"/>
        <rFont val="Arial"/>
        <family val="2"/>
        <charset val="204"/>
      </rPr>
      <t xml:space="preserve"> ст.09Г2С</t>
    </r>
  </si>
  <si>
    <r>
      <t xml:space="preserve">Трубы прямошовные нефтегазопроводные ГОСТ 10705-80/10704-91 </t>
    </r>
    <r>
      <rPr>
        <b/>
        <sz val="8.0500000000000007"/>
        <rFont val="Arial"/>
        <family val="2"/>
        <charset val="204"/>
      </rPr>
      <t>159х6</t>
    </r>
    <r>
      <rPr>
        <sz val="8.0500000000000007"/>
        <rFont val="Arial"/>
        <family val="2"/>
        <charset val="204"/>
      </rPr>
      <t xml:space="preserve"> ст. 10</t>
    </r>
  </si>
  <si>
    <r>
      <t xml:space="preserve">Трубы стальные электросварные ГОСТ 10704-91,10705-80 </t>
    </r>
    <r>
      <rPr>
        <b/>
        <sz val="8.0500000000000007"/>
        <rFont val="Arial"/>
        <family val="2"/>
        <charset val="204"/>
      </rPr>
      <t>168х7</t>
    </r>
    <r>
      <rPr>
        <sz val="8.0500000000000007"/>
        <rFont val="Arial"/>
        <family val="2"/>
        <charset val="204"/>
      </rPr>
      <t xml:space="preserve"> ст.20</t>
    </r>
  </si>
  <si>
    <r>
      <t xml:space="preserve">  Трубы стальные электросварные ГОСТ 10704-91  10705-80 </t>
    </r>
    <r>
      <rPr>
        <b/>
        <sz val="8.0500000000000007"/>
        <rFont val="Arial"/>
        <family val="2"/>
        <charset val="204"/>
      </rPr>
      <t>168х7</t>
    </r>
    <r>
      <rPr>
        <sz val="8.0500000000000007"/>
        <rFont val="Arial"/>
        <family val="2"/>
        <charset val="204"/>
      </rPr>
      <t xml:space="preserve"> ст. 09Г2С</t>
    </r>
  </si>
  <si>
    <r>
      <t xml:space="preserve">Трубы стальные электросварные ГОСТ 10704-91, 10705-80 </t>
    </r>
    <r>
      <rPr>
        <b/>
        <sz val="8.0500000000000007"/>
        <rFont val="Arial"/>
        <family val="2"/>
        <charset val="204"/>
      </rPr>
      <t>219х4,5</t>
    </r>
    <r>
      <rPr>
        <sz val="8.0500000000000007"/>
        <rFont val="Arial"/>
        <family val="2"/>
        <charset val="204"/>
      </rPr>
      <t xml:space="preserve"> ст.3-10-20 сп/пс</t>
    </r>
  </si>
  <si>
    <r>
      <t xml:space="preserve">Трубы прямошовные нефтегазопроводные ГОСТ 10705-80/10704-91 </t>
    </r>
    <r>
      <rPr>
        <b/>
        <sz val="8.0500000000000007"/>
        <rFont val="Arial"/>
        <family val="2"/>
        <charset val="204"/>
      </rPr>
      <t>219х5</t>
    </r>
    <r>
      <rPr>
        <sz val="8.0500000000000007"/>
        <rFont val="Arial"/>
        <family val="2"/>
        <charset val="204"/>
      </rPr>
      <t xml:space="preserve"> ст. 10</t>
    </r>
  </si>
  <si>
    <r>
      <t xml:space="preserve">Трубы прямошовные нефтегазопроводные ГОСТ 10705-80/10704-91 </t>
    </r>
    <r>
      <rPr>
        <b/>
        <sz val="8.0500000000000007"/>
        <rFont val="Arial"/>
        <family val="2"/>
        <charset val="204"/>
      </rPr>
      <t>219х6</t>
    </r>
    <r>
      <rPr>
        <sz val="8.0500000000000007"/>
        <rFont val="Arial"/>
        <family val="2"/>
        <charset val="204"/>
      </rPr>
      <t xml:space="preserve"> ст. 10</t>
    </r>
  </si>
  <si>
    <r>
      <t xml:space="preserve">Трубы стальные электросварные ГОСТ 10704-91,10705-80 </t>
    </r>
    <r>
      <rPr>
        <b/>
        <sz val="8.0500000000000007"/>
        <rFont val="Arial"/>
        <family val="2"/>
        <charset val="204"/>
      </rPr>
      <t>219х6</t>
    </r>
    <r>
      <rPr>
        <sz val="8.0500000000000007"/>
        <rFont val="Arial"/>
        <family val="2"/>
        <charset val="204"/>
      </rPr>
      <t xml:space="preserve"> ст.20</t>
    </r>
  </si>
  <si>
    <r>
      <t xml:space="preserve">Трубы прямошовные нефтегазопроводные ГОСТ 10705-80/10704-91 </t>
    </r>
    <r>
      <rPr>
        <b/>
        <sz val="8.0500000000000007"/>
        <rFont val="Arial"/>
        <family val="2"/>
        <charset val="204"/>
      </rPr>
      <t>219х6</t>
    </r>
    <r>
      <rPr>
        <sz val="8.0500000000000007"/>
        <rFont val="Arial"/>
        <family val="2"/>
        <charset val="204"/>
      </rPr>
      <t xml:space="preserve"> ст. 09Г2С</t>
    </r>
  </si>
  <si>
    <r>
      <t xml:space="preserve">Трубы прямошовные нефтегазопроводные ГОСТ 10705-80/10704-91 </t>
    </r>
    <r>
      <rPr>
        <b/>
        <sz val="8.0500000000000007"/>
        <rFont val="Arial"/>
        <family val="2"/>
        <charset val="204"/>
      </rPr>
      <t>219х7</t>
    </r>
    <r>
      <rPr>
        <sz val="8.0500000000000007"/>
        <rFont val="Arial"/>
        <family val="2"/>
        <charset val="204"/>
      </rPr>
      <t xml:space="preserve"> ст. 10</t>
    </r>
  </si>
  <si>
    <r>
      <t xml:space="preserve">Трубы прямошовные нефтегазопроводные ГОСТ 10705-80/10704-91 </t>
    </r>
    <r>
      <rPr>
        <b/>
        <sz val="8.0500000000000007"/>
        <rFont val="Arial"/>
        <family val="2"/>
        <charset val="204"/>
      </rPr>
      <t>219х7</t>
    </r>
    <r>
      <rPr>
        <sz val="8.0500000000000007"/>
        <rFont val="Arial"/>
        <family val="2"/>
        <charset val="204"/>
      </rPr>
      <t xml:space="preserve"> ст. 20</t>
    </r>
  </si>
  <si>
    <r>
      <t xml:space="preserve">Трубы стальные электросварные ГОСТ 10704-91  10705-80 </t>
    </r>
    <r>
      <rPr>
        <b/>
        <sz val="8.0500000000000007"/>
        <rFont val="Arial"/>
        <family val="2"/>
        <charset val="204"/>
      </rPr>
      <t>219х8</t>
    </r>
    <r>
      <rPr>
        <sz val="8.0500000000000007"/>
        <rFont val="Arial"/>
        <family val="2"/>
        <charset val="204"/>
      </rPr>
      <t xml:space="preserve">  ст.3-20                   </t>
    </r>
  </si>
  <si>
    <r>
      <t xml:space="preserve">Трубы прямошовные нефтегазопроводные ГОСТ 10705-80,10704-91 </t>
    </r>
    <r>
      <rPr>
        <b/>
        <sz val="10"/>
        <rFont val="Arial"/>
        <family val="2"/>
        <charset val="204"/>
      </rPr>
      <t>219х8</t>
    </r>
    <r>
      <rPr>
        <sz val="8.0500000000000007"/>
        <rFont val="Arial"/>
        <family val="2"/>
        <charset val="204"/>
      </rPr>
      <t xml:space="preserve"> ст.</t>
    </r>
    <r>
      <rPr>
        <b/>
        <sz val="8.0500000000000007"/>
        <rFont val="Arial"/>
        <family val="2"/>
        <charset val="204"/>
      </rPr>
      <t>09Г2С</t>
    </r>
    <r>
      <rPr>
        <sz val="8.0500000000000007"/>
        <rFont val="Arial"/>
        <family val="2"/>
        <charset val="204"/>
      </rPr>
      <t xml:space="preserve"> гр. </t>
    </r>
    <r>
      <rPr>
        <b/>
        <sz val="8.0500000000000007"/>
        <rFont val="Arial"/>
        <family val="2"/>
        <charset val="204"/>
      </rPr>
      <t>В</t>
    </r>
  </si>
  <si>
    <r>
      <t xml:space="preserve">Трубы стальные электросварные ГОСТ 10705-80 </t>
    </r>
    <r>
      <rPr>
        <b/>
        <sz val="11"/>
        <rFont val="Arial"/>
        <family val="2"/>
        <charset val="204"/>
      </rPr>
      <t>273х8</t>
    </r>
    <r>
      <rPr>
        <sz val="8.0500000000000007"/>
        <rFont val="Arial"/>
        <family val="2"/>
        <charset val="204"/>
      </rPr>
      <t xml:space="preserve"> ст.20</t>
    </r>
  </si>
  <si>
    <r>
      <t xml:space="preserve">Трубы электросварные прямошовные ГОСТ 10704-91, 10705-80 </t>
    </r>
    <r>
      <rPr>
        <b/>
        <sz val="10"/>
        <rFont val="Arial"/>
        <family val="2"/>
        <charset val="204"/>
      </rPr>
      <t>325х8</t>
    </r>
    <r>
      <rPr>
        <sz val="8.0500000000000007"/>
        <rFont val="Arial"/>
        <family val="2"/>
        <charset val="204"/>
      </rPr>
      <t xml:space="preserve"> ст. 20 гр пр НЕТ 11,5 - 11,7пм Фаска</t>
    </r>
  </si>
  <si>
    <r>
      <t xml:space="preserve">Трубы водогазопроводные ГОСТ 3262-75 </t>
    </r>
    <r>
      <rPr>
        <b/>
        <sz val="8.0500000000000007"/>
        <rFont val="Arial"/>
        <family val="2"/>
        <charset val="204"/>
      </rPr>
      <t>10х2,8</t>
    </r>
    <r>
      <rPr>
        <sz val="8.0500000000000007"/>
        <rFont val="Arial"/>
        <family val="2"/>
        <charset val="204"/>
      </rPr>
      <t xml:space="preserve"> ст. 2пс  т                        </t>
    </r>
  </si>
  <si>
    <r>
      <t xml:space="preserve">Трубы водогазопроводные ГОСТ 3262-75 </t>
    </r>
    <r>
      <rPr>
        <b/>
        <sz val="8.0500000000000007"/>
        <rFont val="Arial"/>
        <family val="2"/>
        <charset val="204"/>
      </rPr>
      <t>15х2,8</t>
    </r>
    <r>
      <rPr>
        <sz val="8.0500000000000007"/>
        <rFont val="Arial"/>
        <family val="2"/>
        <charset val="204"/>
      </rPr>
      <t xml:space="preserve"> ст. 10-20</t>
    </r>
  </si>
  <si>
    <r>
      <t xml:space="preserve">Трубы прямошовные ВГП ГОСТ 3262-75 ДУ </t>
    </r>
    <r>
      <rPr>
        <b/>
        <sz val="8.0500000000000007"/>
        <rFont val="Arial"/>
        <family val="2"/>
        <charset val="204"/>
      </rPr>
      <t>20х2,8</t>
    </r>
    <r>
      <rPr>
        <sz val="8.0500000000000007"/>
        <rFont val="Arial"/>
        <family val="2"/>
        <charset val="204"/>
      </rPr>
      <t xml:space="preserve"> ст.10</t>
    </r>
  </si>
  <si>
    <r>
      <t xml:space="preserve">Трубы прямошовные ВГП ГОСТ 3262-75 ДУ </t>
    </r>
    <r>
      <rPr>
        <b/>
        <sz val="8.0500000000000007"/>
        <rFont val="Arial"/>
        <family val="2"/>
        <charset val="204"/>
      </rPr>
      <t>20х3,2</t>
    </r>
    <r>
      <rPr>
        <sz val="8.0500000000000007"/>
        <rFont val="Arial"/>
        <family val="2"/>
        <charset val="204"/>
      </rPr>
      <t xml:space="preserve"> ст.10</t>
    </r>
  </si>
  <si>
    <r>
      <t xml:space="preserve">Трубы стальные водогазопроводные ГОСТ 3262-75 ДУ </t>
    </r>
    <r>
      <rPr>
        <b/>
        <sz val="8.0500000000000007"/>
        <rFont val="Arial"/>
        <family val="2"/>
        <charset val="204"/>
      </rPr>
      <t xml:space="preserve">25х3,2 </t>
    </r>
    <r>
      <rPr>
        <sz val="8.0500000000000007"/>
        <rFont val="Arial"/>
        <family val="2"/>
        <charset val="204"/>
      </rPr>
      <t>ст. 3-20 сп/пс</t>
    </r>
  </si>
  <si>
    <r>
      <t xml:space="preserve">Трубы стальные водогазопроводные  ГОСТ 3262-75 </t>
    </r>
    <r>
      <rPr>
        <b/>
        <sz val="8.0500000000000007"/>
        <rFont val="Arial"/>
        <family val="2"/>
        <charset val="204"/>
      </rPr>
      <t>25х4</t>
    </r>
    <r>
      <rPr>
        <sz val="8.0500000000000007"/>
        <rFont val="Arial"/>
        <family val="2"/>
        <charset val="204"/>
      </rPr>
      <t xml:space="preserve"> ст.3-20 сп/пс</t>
    </r>
  </si>
  <si>
    <r>
      <t xml:space="preserve">Трубы стальные водогазопроводные  ГОСТ 3262-75 </t>
    </r>
    <r>
      <rPr>
        <b/>
        <sz val="8.0500000000000007"/>
        <rFont val="Arial"/>
        <family val="2"/>
        <charset val="204"/>
      </rPr>
      <t>25х4</t>
    </r>
    <r>
      <rPr>
        <sz val="8.0500000000000007"/>
        <rFont val="Arial"/>
        <family val="2"/>
        <charset val="204"/>
      </rPr>
      <t xml:space="preserve"> ст.10</t>
    </r>
  </si>
  <si>
    <r>
      <t xml:space="preserve">Трубы стальные водогазопроводные ГОСТ 3262-75 ДУ </t>
    </r>
    <r>
      <rPr>
        <b/>
        <sz val="8.0500000000000007"/>
        <rFont val="Arial"/>
        <family val="2"/>
        <charset val="204"/>
      </rPr>
      <t>25х4,5</t>
    </r>
    <r>
      <rPr>
        <sz val="8.0500000000000007"/>
        <rFont val="Arial"/>
        <family val="2"/>
        <charset val="204"/>
      </rPr>
      <t xml:space="preserve"> ст. 3-20 сп/пс  т                        </t>
    </r>
  </si>
  <si>
    <r>
      <t xml:space="preserve">Трубы прямошовные ВГП ГОСТ 3262-75 ДУ </t>
    </r>
    <r>
      <rPr>
        <b/>
        <sz val="8.0500000000000007"/>
        <rFont val="Arial"/>
        <family val="2"/>
        <charset val="204"/>
      </rPr>
      <t>32х3,2</t>
    </r>
    <r>
      <rPr>
        <sz val="8.0500000000000007"/>
        <rFont val="Arial"/>
        <family val="2"/>
        <charset val="204"/>
      </rPr>
      <t xml:space="preserve"> ст.10</t>
    </r>
  </si>
  <si>
    <r>
      <t xml:space="preserve">Труба эл.сварная профильная ГОСТ 13663-86 </t>
    </r>
    <r>
      <rPr>
        <b/>
        <sz val="8.0500000000000007"/>
        <rFont val="Arial"/>
        <family val="2"/>
        <charset val="204"/>
      </rPr>
      <t>15х15х1,5</t>
    </r>
    <r>
      <rPr>
        <sz val="8.0500000000000007"/>
        <rFont val="Arial"/>
        <family val="2"/>
        <charset val="204"/>
      </rPr>
      <t xml:space="preserve"> ст.10</t>
    </r>
  </si>
  <si>
    <r>
      <t xml:space="preserve">Труба эл.сварная профильная ГОСТ 13663-86 </t>
    </r>
    <r>
      <rPr>
        <b/>
        <sz val="8.0500000000000007"/>
        <rFont val="Arial"/>
        <family val="2"/>
        <charset val="204"/>
      </rPr>
      <t>20х20х1,5</t>
    </r>
    <r>
      <rPr>
        <sz val="8.0500000000000007"/>
        <rFont val="Arial"/>
        <family val="2"/>
        <charset val="204"/>
      </rPr>
      <t xml:space="preserve"> ст.10</t>
    </r>
  </si>
  <si>
    <r>
      <t xml:space="preserve">Труба эл.сварная профильная ГОСТ 13663-86 </t>
    </r>
    <r>
      <rPr>
        <b/>
        <sz val="8.0500000000000007"/>
        <rFont val="Arial"/>
        <family val="2"/>
        <charset val="204"/>
      </rPr>
      <t>25х25х1,5</t>
    </r>
    <r>
      <rPr>
        <sz val="8.0500000000000007"/>
        <rFont val="Arial"/>
        <family val="2"/>
        <charset val="204"/>
      </rPr>
      <t xml:space="preserve"> </t>
    </r>
  </si>
  <si>
    <r>
      <t xml:space="preserve">Труба эл.сварная профильная ГОСТ 13663-86 </t>
    </r>
    <r>
      <rPr>
        <b/>
        <sz val="8.0500000000000007"/>
        <rFont val="Arial"/>
        <family val="2"/>
        <charset val="204"/>
      </rPr>
      <t xml:space="preserve">30х30х1,5 </t>
    </r>
  </si>
  <si>
    <r>
      <t xml:space="preserve">Трубы прямошовные профильные ГОСТ 13663-86 </t>
    </r>
    <r>
      <rPr>
        <b/>
        <sz val="8.0500000000000007"/>
        <rFont val="Arial"/>
        <family val="2"/>
        <charset val="204"/>
      </rPr>
      <t xml:space="preserve">40х40х2 </t>
    </r>
    <r>
      <rPr>
        <sz val="8.0500000000000007"/>
        <rFont val="Arial"/>
        <family val="2"/>
        <charset val="204"/>
      </rPr>
      <t xml:space="preserve">ст. 10 </t>
    </r>
  </si>
  <si>
    <r>
      <t xml:space="preserve">Трубы прямошовные профильныые ГОСТ 13663-86 </t>
    </r>
    <r>
      <rPr>
        <b/>
        <sz val="8.0500000000000007"/>
        <rFont val="Arial"/>
        <family val="2"/>
        <charset val="204"/>
      </rPr>
      <t>50х25х3</t>
    </r>
    <r>
      <rPr>
        <sz val="8.0500000000000007"/>
        <rFont val="Arial"/>
        <family val="2"/>
        <charset val="204"/>
      </rPr>
      <t xml:space="preserve"> ст.20</t>
    </r>
  </si>
  <si>
    <r>
      <t xml:space="preserve">Труба эл.сварная профильная ГОСТ 13663-86 </t>
    </r>
    <r>
      <rPr>
        <b/>
        <sz val="8.0500000000000007"/>
        <rFont val="Arial"/>
        <family val="2"/>
        <charset val="204"/>
      </rPr>
      <t>60х40х2,0</t>
    </r>
    <r>
      <rPr>
        <sz val="8.0500000000000007"/>
        <rFont val="Arial"/>
        <family val="2"/>
        <charset val="204"/>
      </rPr>
      <t xml:space="preserve"> ст.10</t>
    </r>
  </si>
  <si>
    <r>
      <t xml:space="preserve">Трубы прямошовные профильныые ГОСТ 13663-86 </t>
    </r>
    <r>
      <rPr>
        <b/>
        <sz val="8.0500000000000007"/>
        <rFont val="Arial"/>
        <family val="2"/>
        <charset val="204"/>
      </rPr>
      <t>60х60х3</t>
    </r>
    <r>
      <rPr>
        <sz val="8.0500000000000007"/>
        <rFont val="Arial"/>
        <family val="2"/>
        <charset val="204"/>
      </rPr>
      <t xml:space="preserve"> ст.10</t>
    </r>
  </si>
  <si>
    <r>
      <t xml:space="preserve">Трубы прямошовные профильныые ГОСТ 13663-86 </t>
    </r>
    <r>
      <rPr>
        <b/>
        <sz val="8.0500000000000007"/>
        <rFont val="Arial"/>
        <family val="2"/>
        <charset val="204"/>
      </rPr>
      <t>80х40х3</t>
    </r>
    <r>
      <rPr>
        <sz val="8.0500000000000007"/>
        <rFont val="Arial"/>
        <family val="2"/>
        <charset val="204"/>
      </rPr>
      <t xml:space="preserve"> ст.20</t>
    </r>
  </si>
  <si>
    <r>
      <t xml:space="preserve">Трубы прямошовные профильные ГОСТ 30245-2003 </t>
    </r>
    <r>
      <rPr>
        <b/>
        <sz val="8.0500000000000007"/>
        <rFont val="Arial"/>
        <family val="2"/>
        <charset val="204"/>
      </rPr>
      <t>120х120х4</t>
    </r>
    <r>
      <rPr>
        <sz val="8.0500000000000007"/>
        <rFont val="Arial"/>
        <family val="2"/>
        <charset val="204"/>
      </rPr>
      <t xml:space="preserve"> ст.3</t>
    </r>
  </si>
  <si>
    <r>
      <t xml:space="preserve">Профили  ТУ 14-2Р-328-97  </t>
    </r>
    <r>
      <rPr>
        <b/>
        <sz val="8.0500000000000007"/>
        <rFont val="Arial"/>
        <family val="2"/>
        <charset val="204"/>
      </rPr>
      <t>150х150х5,0</t>
    </r>
    <r>
      <rPr>
        <sz val="8.0500000000000007"/>
        <rFont val="Arial"/>
        <family val="2"/>
        <charset val="204"/>
      </rPr>
      <t xml:space="preserve"> ст. 2пс  т                        </t>
    </r>
  </si>
  <si>
    <r>
      <rPr>
        <b/>
        <sz val="9"/>
        <rFont val="Arial"/>
        <family val="2"/>
        <charset val="204"/>
      </rPr>
      <t xml:space="preserve">НКТ          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73х5,5           ГОСТ 633-80 гр.К исполнение А    готовая  продукция</t>
    </r>
  </si>
  <si>
    <r>
      <t xml:space="preserve">Трубы насосно-компрессорные API  5CT </t>
    </r>
    <r>
      <rPr>
        <b/>
        <sz val="8.0500000000000007"/>
        <rFont val="Arial"/>
        <family val="2"/>
        <charset val="204"/>
      </rPr>
      <t xml:space="preserve">89х6,45 </t>
    </r>
    <r>
      <rPr>
        <sz val="8.0500000000000007"/>
        <rFont val="Arial"/>
        <family val="2"/>
        <charset val="204"/>
      </rPr>
      <t xml:space="preserve"> J-55  NUE</t>
    </r>
  </si>
  <si>
    <r>
      <t xml:space="preserve">Трубы насосно-компрессорные API  5CT </t>
    </r>
    <r>
      <rPr>
        <b/>
        <sz val="8.0500000000000007"/>
        <rFont val="Arial"/>
        <family val="2"/>
        <charset val="204"/>
      </rPr>
      <t>89х6,45</t>
    </r>
    <r>
      <rPr>
        <sz val="8.0500000000000007"/>
        <rFont val="Arial"/>
        <family val="2"/>
        <charset val="204"/>
      </rPr>
      <t xml:space="preserve">  J-55  EUE с высодкой</t>
    </r>
  </si>
  <si>
    <r>
      <t xml:space="preserve">Трубы насосно-компрессорные ГОСТ 633-80 </t>
    </r>
    <r>
      <rPr>
        <b/>
        <sz val="8.0500000000000007"/>
        <rFont val="Arial"/>
        <family val="2"/>
        <charset val="204"/>
      </rPr>
      <t>89х6,5</t>
    </r>
    <r>
      <rPr>
        <sz val="8.0500000000000007"/>
        <rFont val="Arial"/>
        <family val="2"/>
        <charset val="204"/>
      </rPr>
      <t xml:space="preserve"> гр. К</t>
    </r>
  </si>
  <si>
    <r>
      <t xml:space="preserve">Трубы обсадные ГОСТ 632-80 </t>
    </r>
    <r>
      <rPr>
        <b/>
        <sz val="8.0500000000000007"/>
        <rFont val="Arial"/>
        <family val="2"/>
        <charset val="204"/>
      </rPr>
      <t>146х7</t>
    </r>
    <r>
      <rPr>
        <sz val="8.0500000000000007"/>
        <rFont val="Arial"/>
        <family val="2"/>
        <charset val="204"/>
      </rPr>
      <t xml:space="preserve"> гр. Д ОТТМ исп. А</t>
    </r>
  </si>
  <si>
    <r>
      <t xml:space="preserve">Трубы обсадные ТУ 14-161-175-98 </t>
    </r>
    <r>
      <rPr>
        <b/>
        <sz val="8.0500000000000007"/>
        <rFont val="Arial"/>
        <family val="2"/>
        <charset val="204"/>
      </rPr>
      <t>168х8,9</t>
    </r>
    <r>
      <rPr>
        <sz val="8.0500000000000007"/>
        <rFont val="Arial"/>
        <family val="2"/>
        <charset val="204"/>
      </rPr>
      <t xml:space="preserve"> гр. Е  БТС                         </t>
    </r>
  </si>
  <si>
    <r>
      <t xml:space="preserve">Трубы обсадные ТУ 14-162-13-95 </t>
    </r>
    <r>
      <rPr>
        <b/>
        <sz val="8.0500000000000007"/>
        <rFont val="Arial"/>
        <family val="2"/>
        <charset val="204"/>
      </rPr>
      <t>245х7,9</t>
    </r>
    <r>
      <rPr>
        <sz val="8.0500000000000007"/>
        <rFont val="Arial"/>
        <family val="2"/>
        <charset val="204"/>
      </rPr>
      <t xml:space="preserve"> гр. Д  ОТТМ</t>
    </r>
  </si>
  <si>
    <r>
      <t xml:space="preserve">Трубы обсадные ГОСТ 632-80 </t>
    </r>
    <r>
      <rPr>
        <b/>
        <sz val="8.0500000000000007"/>
        <rFont val="Arial"/>
        <family val="2"/>
        <charset val="204"/>
      </rPr>
      <t>245х7,9</t>
    </r>
    <r>
      <rPr>
        <sz val="8.0500000000000007"/>
        <rFont val="Arial"/>
        <family val="2"/>
        <charset val="204"/>
      </rPr>
      <t xml:space="preserve"> гр. Д  ОТТМ                    </t>
    </r>
  </si>
  <si>
    <r>
      <t xml:space="preserve">Трубы обсадные ГОСТ 632-80 </t>
    </r>
    <r>
      <rPr>
        <b/>
        <sz val="8.0500000000000007"/>
        <rFont val="Arial"/>
        <family val="2"/>
        <charset val="204"/>
      </rPr>
      <t>245х7,9</t>
    </r>
    <r>
      <rPr>
        <sz val="8.0500000000000007"/>
        <rFont val="Arial"/>
        <family val="2"/>
        <charset val="204"/>
      </rPr>
      <t xml:space="preserve"> гр. Е  ОТТМ                    </t>
    </r>
  </si>
  <si>
    <r>
      <t xml:space="preserve">Трубы обсадные ТУ 14-162-13-95 </t>
    </r>
    <r>
      <rPr>
        <b/>
        <sz val="8.0500000000000007"/>
        <rFont val="Arial"/>
        <family val="2"/>
        <charset val="204"/>
      </rPr>
      <t>245х8,9</t>
    </r>
    <r>
      <rPr>
        <sz val="8.0500000000000007"/>
        <rFont val="Arial"/>
        <family val="2"/>
        <charset val="204"/>
      </rPr>
      <t xml:space="preserve"> гр. Е  БТС                         </t>
    </r>
  </si>
  <si>
    <r>
      <t xml:space="preserve">Трубы обсадные ТУ 14-162-13-95 </t>
    </r>
    <r>
      <rPr>
        <b/>
        <sz val="8.0500000000000007"/>
        <rFont val="Arial"/>
        <family val="2"/>
        <charset val="204"/>
      </rPr>
      <t>245х8,9</t>
    </r>
    <r>
      <rPr>
        <sz val="8.0500000000000007"/>
        <rFont val="Arial"/>
        <family val="2"/>
        <charset val="204"/>
      </rPr>
      <t xml:space="preserve"> гр. Д  БТС  т                        </t>
    </r>
  </si>
  <si>
    <r>
      <t xml:space="preserve">Трубы обсадные ТУ 14-162-13-95 </t>
    </r>
    <r>
      <rPr>
        <b/>
        <sz val="8.0500000000000007"/>
        <rFont val="Arial"/>
        <family val="2"/>
        <charset val="204"/>
      </rPr>
      <t>245х12</t>
    </r>
    <r>
      <rPr>
        <sz val="8.0500000000000007"/>
        <rFont val="Arial"/>
        <family val="2"/>
        <charset val="204"/>
      </rPr>
      <t xml:space="preserve"> гр. Е  ОТТМ                         </t>
    </r>
  </si>
  <si>
    <r>
      <t xml:space="preserve">Трубы обсадные ГОСТ 632-80 </t>
    </r>
    <r>
      <rPr>
        <b/>
        <sz val="8.0500000000000007"/>
        <rFont val="Arial"/>
        <family val="2"/>
        <charset val="204"/>
      </rPr>
      <t>245х12</t>
    </r>
    <r>
      <rPr>
        <sz val="8.0500000000000007"/>
        <rFont val="Arial"/>
        <family val="2"/>
        <charset val="204"/>
      </rPr>
      <t xml:space="preserve"> гр. М  ОТТМ                    </t>
    </r>
  </si>
  <si>
    <r>
      <t xml:space="preserve">Трубы обсадные ГОСТ 632-80 </t>
    </r>
    <r>
      <rPr>
        <b/>
        <sz val="8.0500000000000007"/>
        <rFont val="Arial"/>
        <family val="2"/>
        <charset val="204"/>
      </rPr>
      <t>324х9,5</t>
    </r>
    <r>
      <rPr>
        <sz val="8.0500000000000007"/>
        <rFont val="Arial"/>
        <family val="2"/>
        <charset val="204"/>
      </rPr>
      <t xml:space="preserve"> гр. Е  ОТТГ                    </t>
    </r>
  </si>
  <si>
    <r>
      <t xml:space="preserve">Трубы обсадные ГОСТ 632-80 </t>
    </r>
    <r>
      <rPr>
        <b/>
        <sz val="8.0500000000000007"/>
        <rFont val="Arial"/>
        <family val="2"/>
        <charset val="204"/>
      </rPr>
      <t>324х9,5</t>
    </r>
    <r>
      <rPr>
        <sz val="8.0500000000000007"/>
        <rFont val="Arial"/>
        <family val="2"/>
        <charset val="204"/>
      </rPr>
      <t xml:space="preserve"> гр. Л  ОТТМ</t>
    </r>
  </si>
  <si>
    <r>
      <t>Трубы бурильные</t>
    </r>
    <r>
      <rPr>
        <b/>
        <sz val="12"/>
        <rFont val="Arial"/>
        <family val="2"/>
        <charset val="204"/>
      </rPr>
      <t xml:space="preserve"> Т-2  API Spec 5 DP\ISO 11961</t>
    </r>
    <r>
      <rPr>
        <sz val="10"/>
        <rFont val="Arial"/>
        <family val="2"/>
        <charset val="204"/>
      </rPr>
      <t xml:space="preserve"> d 60.32. Dусл</t>
    </r>
    <r>
      <rPr>
        <b/>
        <sz val="12"/>
        <rFont val="Arial"/>
        <family val="2"/>
        <charset val="204"/>
      </rPr>
      <t>.</t>
    </r>
    <r>
      <rPr>
        <b/>
        <sz val="14"/>
        <rFont val="Arial"/>
        <family val="2"/>
        <charset val="204"/>
      </rPr>
      <t>60,32 х 7.11</t>
    </r>
    <r>
      <rPr>
        <sz val="10"/>
        <rFont val="Arial"/>
        <family val="2"/>
        <charset val="204"/>
      </rPr>
      <t>, Гр.пр</t>
    </r>
    <r>
      <rPr>
        <b/>
        <sz val="12"/>
        <rFont val="Arial"/>
        <family val="2"/>
        <charset val="204"/>
      </rPr>
      <t xml:space="preserve"> G</t>
    </r>
    <r>
      <rPr>
        <sz val="10"/>
        <rFont val="Arial"/>
        <family val="2"/>
        <charset val="204"/>
      </rPr>
      <t xml:space="preserve">. т\о, ТипВыс </t>
    </r>
    <r>
      <rPr>
        <b/>
        <sz val="12"/>
        <rFont val="Arial"/>
        <family val="2"/>
        <charset val="204"/>
      </rPr>
      <t>EU.PSL1</t>
    </r>
    <r>
      <rPr>
        <sz val="10"/>
        <rFont val="Arial"/>
        <family val="2"/>
        <charset val="204"/>
      </rPr>
      <t xml:space="preserve">, гр.длин </t>
    </r>
    <r>
      <rPr>
        <b/>
        <sz val="12"/>
        <rFont val="Arial"/>
        <family val="2"/>
        <charset val="204"/>
      </rPr>
      <t>R2</t>
    </r>
    <r>
      <rPr>
        <sz val="10"/>
        <rFont val="Arial"/>
        <family val="2"/>
        <charset val="204"/>
      </rPr>
      <t xml:space="preserve">, замок </t>
    </r>
    <r>
      <rPr>
        <b/>
        <sz val="12"/>
        <rFont val="Arial"/>
        <family val="2"/>
        <charset val="204"/>
      </rPr>
      <t>NC26</t>
    </r>
    <r>
      <rPr>
        <sz val="10"/>
        <rFont val="Arial"/>
        <family val="2"/>
        <charset val="204"/>
      </rPr>
      <t xml:space="preserve">. резьба </t>
    </r>
    <r>
      <rPr>
        <b/>
        <sz val="12"/>
        <rFont val="Arial"/>
        <family val="2"/>
        <charset val="204"/>
      </rPr>
      <t>правая</t>
    </r>
    <r>
      <rPr>
        <sz val="10"/>
        <rFont val="Arial"/>
        <family val="2"/>
        <charset val="204"/>
      </rPr>
      <t>, заплечик</t>
    </r>
    <r>
      <rPr>
        <b/>
        <sz val="12"/>
        <rFont val="Arial"/>
        <family val="2"/>
        <charset val="204"/>
      </rPr>
      <t xml:space="preserve"> 18гр.</t>
    </r>
    <r>
      <rPr>
        <sz val="10"/>
        <rFont val="Arial"/>
        <family val="2"/>
        <charset val="204"/>
      </rPr>
      <t xml:space="preserve">      </t>
    </r>
  </si>
  <si>
    <r>
      <t xml:space="preserve">Трубы бурильные </t>
    </r>
    <r>
      <rPr>
        <b/>
        <sz val="14"/>
        <rFont val="Arial"/>
        <family val="2"/>
        <charset val="204"/>
      </rPr>
      <t>73х9,2</t>
    </r>
    <r>
      <rPr>
        <sz val="10"/>
        <rFont val="Arial"/>
        <family val="2"/>
        <charset val="204"/>
      </rPr>
      <t xml:space="preserve"> </t>
    </r>
    <r>
      <rPr>
        <b/>
        <i/>
        <sz val="12"/>
        <rFont val="Arial"/>
        <family val="2"/>
        <charset val="204"/>
      </rPr>
      <t>"ПН"</t>
    </r>
    <r>
      <rPr>
        <sz val="10"/>
        <rFont val="Arial"/>
        <family val="2"/>
        <charset val="204"/>
      </rPr>
      <t xml:space="preserve"> с приваренными замками</t>
    </r>
    <r>
      <rPr>
        <b/>
        <sz val="14"/>
        <rFont val="Arial"/>
        <family val="2"/>
        <charset val="204"/>
      </rPr>
      <t xml:space="preserve"> ЗП-105-51</t>
    </r>
    <r>
      <rPr>
        <sz val="10"/>
        <rFont val="Arial"/>
        <family val="2"/>
        <charset val="204"/>
      </rPr>
      <t xml:space="preserve">, ГОСТ </t>
    </r>
    <r>
      <rPr>
        <b/>
        <sz val="10"/>
        <rFont val="Arial"/>
        <family val="2"/>
        <charset val="204"/>
      </rPr>
      <t>Р 50278-92</t>
    </r>
    <r>
      <rPr>
        <sz val="10"/>
        <rFont val="Arial"/>
        <family val="2"/>
        <charset val="204"/>
      </rPr>
      <t xml:space="preserve">  </t>
    </r>
    <r>
      <rPr>
        <b/>
        <sz val="12"/>
        <rFont val="Arial"/>
        <family val="2"/>
        <charset val="204"/>
      </rPr>
      <t>левая</t>
    </r>
    <r>
      <rPr>
        <sz val="10"/>
        <rFont val="Arial"/>
        <family val="2"/>
        <charset val="204"/>
      </rPr>
      <t xml:space="preserve"> резьба,  гр пр </t>
    </r>
    <r>
      <rPr>
        <b/>
        <sz val="14"/>
        <rFont val="Arial"/>
        <family val="2"/>
        <charset val="204"/>
      </rPr>
      <t xml:space="preserve">Л </t>
    </r>
    <r>
      <rPr>
        <sz val="10"/>
        <rFont val="Arial"/>
        <family val="2"/>
        <charset val="204"/>
      </rPr>
      <t xml:space="preserve">с коническим </t>
    </r>
    <r>
      <rPr>
        <b/>
        <sz val="12"/>
        <rFont val="Arial"/>
        <family val="2"/>
        <charset val="204"/>
      </rPr>
      <t>заплечиком 18гр.</t>
    </r>
  </si>
  <si>
    <r>
      <t>Трубы бурильные СинТЗ D</t>
    </r>
    <r>
      <rPr>
        <b/>
        <sz val="11"/>
        <rFont val="Arial"/>
        <family val="2"/>
        <charset val="204"/>
      </rPr>
      <t>73х9</t>
    </r>
    <r>
      <rPr>
        <sz val="9"/>
        <rFont val="Arial"/>
        <family val="2"/>
        <charset val="204"/>
      </rPr>
      <t xml:space="preserve"> гр.пр.Л ГОСТ Р50278-92, т\о, типВыс ПН, Н\М,:9000-9450, Покр НЕТ, Замок ЗП-105-51, резьба левая, заплечик 90град</t>
    </r>
  </si>
  <si>
    <r>
      <t xml:space="preserve">Трубы бурильные СинТЗ </t>
    </r>
    <r>
      <rPr>
        <b/>
        <sz val="9"/>
        <rFont val="Arial"/>
        <family val="2"/>
        <charset val="204"/>
      </rPr>
      <t>Т-2 ТУ 14-161-137-94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73х9,19</t>
    </r>
    <r>
      <rPr>
        <sz val="9"/>
        <rFont val="Arial"/>
        <family val="2"/>
        <charset val="204"/>
      </rPr>
      <t xml:space="preserve"> гр.пр Л, т\о, ТипВыс БН, Н\М: 9000-9450, Покп НЕТ,Замок ЗП-105М-51, резьба правая, Заплечик 18 град.</t>
    </r>
  </si>
  <si>
    <r>
      <t xml:space="preserve">Трубы бурильные </t>
    </r>
    <r>
      <rPr>
        <b/>
        <sz val="9"/>
        <rFont val="Arial"/>
        <family val="2"/>
        <charset val="204"/>
      </rPr>
      <t xml:space="preserve"> API Spec 5 DP\ISO 11961</t>
    </r>
    <r>
      <rPr>
        <sz val="9"/>
        <rFont val="Arial"/>
        <family val="2"/>
        <charset val="204"/>
      </rPr>
      <t xml:space="preserve">            </t>
    </r>
    <r>
      <rPr>
        <b/>
        <sz val="9"/>
        <rFont val="Arial"/>
        <family val="2"/>
        <charset val="204"/>
      </rPr>
      <t>88,9 х 9,35</t>
    </r>
    <r>
      <rPr>
        <sz val="9"/>
        <rFont val="Arial"/>
        <family val="2"/>
        <charset val="204"/>
      </rPr>
      <t xml:space="preserve">. Гр.пр </t>
    </r>
    <r>
      <rPr>
        <b/>
        <sz val="9"/>
        <rFont val="Arial"/>
        <family val="2"/>
        <charset val="204"/>
      </rPr>
      <t>S</t>
    </r>
    <r>
      <rPr>
        <sz val="9"/>
        <rFont val="Arial"/>
        <family val="2"/>
        <charset val="204"/>
      </rPr>
      <t xml:space="preserve">. т\о, Н/Д ТипВыс </t>
    </r>
    <r>
      <rPr>
        <b/>
        <sz val="9"/>
        <rFont val="Arial"/>
        <family val="2"/>
        <charset val="204"/>
      </rPr>
      <t>EU, PSL1</t>
    </r>
    <r>
      <rPr>
        <sz val="9"/>
        <rFont val="Arial"/>
        <family val="2"/>
        <charset val="204"/>
      </rPr>
      <t xml:space="preserve">,  Замок </t>
    </r>
    <r>
      <rPr>
        <b/>
        <sz val="9"/>
        <rFont val="Arial"/>
        <family val="2"/>
        <charset val="204"/>
      </rPr>
      <t>NC38/13.3 гр.длин. R2 9-9,45</t>
    </r>
    <r>
      <rPr>
        <sz val="9"/>
        <rFont val="Arial"/>
        <family val="2"/>
        <charset val="204"/>
      </rPr>
      <t xml:space="preserve"> резьба </t>
    </r>
    <r>
      <rPr>
        <b/>
        <sz val="9"/>
        <rFont val="Arial"/>
        <family val="2"/>
        <charset val="204"/>
      </rPr>
      <t>правая</t>
    </r>
    <r>
      <rPr>
        <sz val="9"/>
        <rFont val="Arial"/>
        <family val="2"/>
        <charset val="204"/>
      </rPr>
      <t xml:space="preserve">, Мст. 25ХГМФА заплечик </t>
    </r>
    <r>
      <rPr>
        <b/>
        <sz val="9"/>
        <rFont val="Arial"/>
        <family val="2"/>
        <charset val="204"/>
      </rPr>
      <t>18гр.</t>
    </r>
    <r>
      <rPr>
        <sz val="9"/>
        <rFont val="Arial"/>
        <family val="2"/>
        <charset val="204"/>
      </rPr>
      <t xml:space="preserve"> </t>
    </r>
  </si>
  <si>
    <r>
      <t xml:space="preserve">Трубы бурильные </t>
    </r>
    <r>
      <rPr>
        <b/>
        <sz val="9"/>
        <rFont val="Arial Black"/>
        <family val="2"/>
        <charset val="204"/>
      </rPr>
      <t>127х9,20</t>
    </r>
    <r>
      <rPr>
        <sz val="9"/>
        <rFont val="Arial"/>
        <family val="2"/>
        <charset val="204"/>
      </rPr>
      <t xml:space="preserve"> ГОСТ </t>
    </r>
    <r>
      <rPr>
        <b/>
        <sz val="9"/>
        <rFont val="Arial"/>
        <family val="2"/>
        <charset val="204"/>
      </rPr>
      <t>Р 50278-92</t>
    </r>
    <r>
      <rPr>
        <sz val="9"/>
        <rFont val="Arial"/>
        <family val="2"/>
        <charset val="204"/>
      </rPr>
      <t>, тип выс. ПК, замок</t>
    </r>
    <r>
      <rPr>
        <b/>
        <sz val="9"/>
        <rFont val="Arial"/>
        <family val="2"/>
        <charset val="204"/>
      </rPr>
      <t xml:space="preserve"> ЗП-162-89-2</t>
    </r>
    <r>
      <rPr>
        <sz val="9"/>
        <rFont val="Arial"/>
        <family val="2"/>
        <charset val="204"/>
      </rPr>
      <t xml:space="preserve">, </t>
    </r>
    <r>
      <rPr>
        <b/>
        <sz val="9"/>
        <rFont val="Arial"/>
        <family val="2"/>
        <charset val="204"/>
      </rPr>
      <t>правая</t>
    </r>
    <r>
      <rPr>
        <sz val="9"/>
        <rFont val="Arial"/>
        <family val="2"/>
        <charset val="204"/>
      </rPr>
      <t xml:space="preserve">, зап-ик </t>
    </r>
    <r>
      <rPr>
        <b/>
        <sz val="9"/>
        <rFont val="Arial"/>
        <family val="2"/>
        <charset val="204"/>
      </rPr>
      <t>90гр</t>
    </r>
    <r>
      <rPr>
        <sz val="9"/>
        <rFont val="Arial"/>
        <family val="2"/>
        <charset val="204"/>
      </rPr>
      <t>.,  гр.пр.</t>
    </r>
    <r>
      <rPr>
        <b/>
        <sz val="9"/>
        <rFont val="Arial"/>
        <family val="2"/>
        <charset val="204"/>
      </rPr>
      <t xml:space="preserve"> Л</t>
    </r>
    <r>
      <rPr>
        <sz val="9"/>
        <rFont val="Arial"/>
        <family val="2"/>
        <charset val="204"/>
      </rPr>
      <t xml:space="preserve">, марка ст. </t>
    </r>
    <r>
      <rPr>
        <b/>
        <sz val="9"/>
        <rFont val="Arial"/>
        <family val="2"/>
        <charset val="204"/>
      </rPr>
      <t>25ХГМА</t>
    </r>
    <r>
      <rPr>
        <sz val="9"/>
        <rFont val="Arial"/>
        <family val="2"/>
        <charset val="204"/>
      </rPr>
      <t xml:space="preserve">,  длинна </t>
    </r>
    <r>
      <rPr>
        <b/>
        <sz val="9"/>
        <rFont val="Arial"/>
        <family val="2"/>
        <charset val="204"/>
      </rPr>
      <t>11,9 - 12,5</t>
    </r>
    <r>
      <rPr>
        <sz val="9"/>
        <rFont val="Arial"/>
        <family val="2"/>
        <charset val="204"/>
      </rPr>
      <t xml:space="preserve">  Пок.нет.</t>
    </r>
  </si>
  <si>
    <r>
      <t xml:space="preserve">Трубы бурильные </t>
    </r>
    <r>
      <rPr>
        <b/>
        <sz val="9"/>
        <rFont val="Arial"/>
        <family val="2"/>
        <charset val="204"/>
      </rPr>
      <t>127х9,2</t>
    </r>
    <r>
      <rPr>
        <sz val="9"/>
        <rFont val="Arial"/>
        <family val="2"/>
        <charset val="204"/>
      </rPr>
      <t xml:space="preserve"> ГОСТ 50278-92, Тип высадки ПК, Замок ЗП-162-89-2, резьба </t>
    </r>
    <r>
      <rPr>
        <b/>
        <sz val="9"/>
        <rFont val="Arial"/>
        <family val="2"/>
        <charset val="204"/>
      </rPr>
      <t>правая</t>
    </r>
    <r>
      <rPr>
        <sz val="9"/>
        <rFont val="Arial"/>
        <family val="2"/>
        <charset val="204"/>
      </rPr>
      <t>,заплечик</t>
    </r>
    <r>
      <rPr>
        <b/>
        <sz val="9"/>
        <rFont val="Arial"/>
        <family val="2"/>
        <charset val="204"/>
      </rPr>
      <t xml:space="preserve"> 90</t>
    </r>
    <r>
      <rPr>
        <sz val="9"/>
        <rFont val="Arial"/>
        <family val="2"/>
        <charset val="204"/>
      </rPr>
      <t xml:space="preserve"> градус, гр.пр.</t>
    </r>
    <r>
      <rPr>
        <b/>
        <sz val="9"/>
        <rFont val="Arial"/>
        <family val="2"/>
        <charset val="204"/>
      </rPr>
      <t xml:space="preserve"> Л</t>
    </r>
    <r>
      <rPr>
        <sz val="9"/>
        <rFont val="Arial"/>
        <family val="2"/>
        <charset val="204"/>
      </rPr>
      <t xml:space="preserve"> ст. 32Г2А,Н/М:</t>
    </r>
    <r>
      <rPr>
        <b/>
        <sz val="9"/>
        <rFont val="Arial"/>
        <family val="2"/>
        <charset val="204"/>
      </rPr>
      <t xml:space="preserve"> 9000-9450мм</t>
    </r>
    <r>
      <rPr>
        <sz val="9"/>
        <rFont val="Arial"/>
        <family val="2"/>
        <charset val="204"/>
      </rPr>
      <t>.ПокНЕТ</t>
    </r>
  </si>
  <si>
    <r>
      <t xml:space="preserve"> Трубы бурильные </t>
    </r>
    <r>
      <rPr>
        <b/>
        <sz val="9"/>
        <rFont val="Arial"/>
        <family val="2"/>
        <charset val="204"/>
      </rPr>
      <t xml:space="preserve">API Spec 5DP\ISO 11961 127х9.19 </t>
    </r>
    <r>
      <rPr>
        <sz val="9"/>
        <rFont val="Arial"/>
        <family val="2"/>
        <charset val="204"/>
      </rPr>
      <t xml:space="preserve">, тип высад </t>
    </r>
    <r>
      <rPr>
        <b/>
        <sz val="9"/>
        <rFont val="Arial"/>
        <family val="2"/>
        <charset val="204"/>
      </rPr>
      <t>IEU</t>
    </r>
    <r>
      <rPr>
        <sz val="9"/>
        <rFont val="Arial"/>
        <family val="2"/>
        <charset val="204"/>
      </rPr>
      <t xml:space="preserve">, замок </t>
    </r>
    <r>
      <rPr>
        <b/>
        <sz val="9"/>
        <rFont val="Arial"/>
        <family val="2"/>
        <charset val="204"/>
      </rPr>
      <t>NС 50,</t>
    </r>
    <r>
      <rPr>
        <sz val="9"/>
        <rFont val="Arial"/>
        <family val="2"/>
        <charset val="204"/>
      </rPr>
      <t xml:space="preserve"> резьба </t>
    </r>
    <r>
      <rPr>
        <b/>
        <sz val="9"/>
        <rFont val="Arial"/>
        <family val="2"/>
        <charset val="204"/>
      </rPr>
      <t>правая</t>
    </r>
    <r>
      <rPr>
        <sz val="9"/>
        <rFont val="Arial"/>
        <family val="2"/>
        <charset val="204"/>
      </rPr>
      <t>,заплечик 18</t>
    </r>
    <r>
      <rPr>
        <b/>
        <sz val="9"/>
        <rFont val="Arial"/>
        <family val="2"/>
        <charset val="204"/>
      </rPr>
      <t xml:space="preserve"> град</t>
    </r>
    <r>
      <rPr>
        <sz val="9"/>
        <rFont val="Arial"/>
        <family val="2"/>
        <charset val="204"/>
      </rPr>
      <t>., гр пр S, PSL1. Мст 25ХГМФА т/о,                             Н/М длина</t>
    </r>
    <r>
      <rPr>
        <b/>
        <sz val="9"/>
        <rFont val="Arial"/>
        <family val="2"/>
        <charset val="204"/>
      </rPr>
      <t>: 11,9-12,5м.</t>
    </r>
  </si>
  <si>
    <r>
      <t xml:space="preserve"> Трубы бурильные </t>
    </r>
    <r>
      <rPr>
        <b/>
        <sz val="9"/>
        <rFont val="Arial"/>
        <family val="2"/>
        <charset val="204"/>
      </rPr>
      <t xml:space="preserve">API Spec 5DP\ISO 11961 127х9.19 </t>
    </r>
    <r>
      <rPr>
        <sz val="9"/>
        <rFont val="Arial"/>
        <family val="2"/>
        <charset val="204"/>
      </rPr>
      <t xml:space="preserve">, тип высад </t>
    </r>
    <r>
      <rPr>
        <b/>
        <sz val="9"/>
        <rFont val="Arial"/>
        <family val="2"/>
        <charset val="204"/>
      </rPr>
      <t>IEU</t>
    </r>
    <r>
      <rPr>
        <sz val="9"/>
        <rFont val="Arial"/>
        <family val="2"/>
        <charset val="204"/>
      </rPr>
      <t xml:space="preserve">, замок </t>
    </r>
    <r>
      <rPr>
        <b/>
        <sz val="9"/>
        <rFont val="Arial"/>
        <family val="2"/>
        <charset val="204"/>
      </rPr>
      <t>NС 50(OD 168,28мм; ID82,6мм),</t>
    </r>
    <r>
      <rPr>
        <sz val="9"/>
        <rFont val="Arial"/>
        <family val="2"/>
        <charset val="204"/>
      </rPr>
      <t xml:space="preserve"> резьба </t>
    </r>
    <r>
      <rPr>
        <b/>
        <sz val="9"/>
        <rFont val="Arial"/>
        <family val="2"/>
        <charset val="204"/>
      </rPr>
      <t>правая</t>
    </r>
    <r>
      <rPr>
        <sz val="9"/>
        <rFont val="Arial"/>
        <family val="2"/>
        <charset val="204"/>
      </rPr>
      <t xml:space="preserve">,заплечик </t>
    </r>
    <r>
      <rPr>
        <b/>
        <sz val="9"/>
        <rFont val="Arial"/>
        <family val="2"/>
        <charset val="204"/>
      </rPr>
      <t>18</t>
    </r>
    <r>
      <rPr>
        <sz val="9"/>
        <rFont val="Arial"/>
        <family val="2"/>
        <charset val="204"/>
      </rPr>
      <t xml:space="preserve"> град.,</t>
    </r>
    <r>
      <rPr>
        <b/>
        <sz val="9"/>
        <rFont val="Arial"/>
        <family val="2"/>
        <charset val="204"/>
      </rPr>
      <t xml:space="preserve"> гр пр S</t>
    </r>
    <r>
      <rPr>
        <sz val="9"/>
        <rFont val="Arial"/>
        <family val="2"/>
        <charset val="204"/>
      </rPr>
      <t xml:space="preserve">, PSL1. Мст </t>
    </r>
    <r>
      <rPr>
        <b/>
        <sz val="9"/>
        <rFont val="Arial"/>
        <family val="2"/>
        <charset val="204"/>
      </rPr>
      <t xml:space="preserve">25ХГМФА </t>
    </r>
    <r>
      <rPr>
        <sz val="9"/>
        <rFont val="Arial"/>
        <family val="2"/>
        <charset val="204"/>
      </rPr>
      <t>т/о, Н/М длина</t>
    </r>
    <r>
      <rPr>
        <b/>
        <sz val="9"/>
        <rFont val="Arial"/>
        <family val="2"/>
        <charset val="204"/>
      </rPr>
      <t>: 11,9-12,5м.</t>
    </r>
  </si>
  <si>
    <r>
      <t xml:space="preserve"> Трубы бурильные </t>
    </r>
    <r>
      <rPr>
        <b/>
        <sz val="9"/>
        <rFont val="Arial"/>
        <family val="2"/>
        <charset val="204"/>
      </rPr>
      <t xml:space="preserve">API Spec 5DP\ISO 11961 127х9.19 </t>
    </r>
    <r>
      <rPr>
        <sz val="9"/>
        <rFont val="Arial"/>
        <family val="2"/>
        <charset val="204"/>
      </rPr>
      <t xml:space="preserve">, </t>
    </r>
    <r>
      <rPr>
        <b/>
        <sz val="9"/>
        <rFont val="Arial"/>
        <family val="2"/>
        <charset val="204"/>
      </rPr>
      <t>IEU</t>
    </r>
    <r>
      <rPr>
        <sz val="9"/>
        <rFont val="Arial"/>
        <family val="2"/>
        <charset val="204"/>
      </rPr>
      <t xml:space="preserve">, замок </t>
    </r>
    <r>
      <rPr>
        <b/>
        <sz val="9"/>
        <rFont val="Arial"/>
        <family val="2"/>
        <charset val="204"/>
      </rPr>
      <t>NС 50-168-83</t>
    </r>
    <r>
      <rPr>
        <sz val="9"/>
        <rFont val="Arial"/>
        <family val="2"/>
        <charset val="204"/>
      </rPr>
      <t xml:space="preserve">. резьба </t>
    </r>
    <r>
      <rPr>
        <b/>
        <sz val="9"/>
        <rFont val="Arial"/>
        <family val="2"/>
        <charset val="204"/>
      </rPr>
      <t>правая</t>
    </r>
    <r>
      <rPr>
        <sz val="9"/>
        <rFont val="Arial"/>
        <family val="2"/>
        <charset val="204"/>
      </rPr>
      <t xml:space="preserve">,заплечик </t>
    </r>
    <r>
      <rPr>
        <b/>
        <sz val="9"/>
        <rFont val="Arial"/>
        <family val="2"/>
        <charset val="204"/>
      </rPr>
      <t>90 град</t>
    </r>
    <r>
      <rPr>
        <sz val="9"/>
        <rFont val="Arial"/>
        <family val="2"/>
        <charset val="204"/>
      </rPr>
      <t xml:space="preserve">., гр пр </t>
    </r>
    <r>
      <rPr>
        <b/>
        <sz val="9"/>
        <rFont val="Arial"/>
        <family val="2"/>
        <charset val="204"/>
      </rPr>
      <t>G</t>
    </r>
    <r>
      <rPr>
        <sz val="9"/>
        <rFont val="Arial"/>
        <family val="2"/>
        <charset val="204"/>
      </rPr>
      <t>, PSL1. Мст 25ХГМА т/о,                             Н/М длина</t>
    </r>
    <r>
      <rPr>
        <b/>
        <sz val="9"/>
        <rFont val="Arial"/>
        <family val="2"/>
        <charset val="204"/>
      </rPr>
      <t>: 9,2-9,5м.</t>
    </r>
  </si>
  <si>
    <t xml:space="preserve">БТ 127 х 9,19 API Spec 5DP / ISO 11961 Тип высадки IEU, Тип замка NC 50 (OD 168,28мм: ID 82,6мм), ЗмкРезьба правая, заплечик 90 градусов, ГрПр G, PSL 1. т/о Н/М 9200-9500п.м. </t>
  </si>
  <si>
    <t xml:space="preserve">БТ 127 х 9,19 API Spec 5DP / ISO 11961 Тип высадки IEU, Тип замка NC 50, ЗмкРезьба правая, заплечик 18 градусов, ГрПр G,  т/о Н/М 11,950 - 12,490п.м. </t>
  </si>
  <si>
    <r>
      <t xml:space="preserve">Трубы стальные электросварные ГОСТ 10705-80 </t>
    </r>
    <r>
      <rPr>
        <b/>
        <sz val="11"/>
        <rFont val="Arial"/>
        <family val="2"/>
        <charset val="204"/>
      </rPr>
      <t>273х8</t>
    </r>
    <r>
      <rPr>
        <sz val="8.0500000000000007"/>
        <rFont val="Arial"/>
        <family val="2"/>
        <charset val="204"/>
      </rPr>
      <t xml:space="preserve"> ст.09г2с</t>
    </r>
  </si>
  <si>
    <r>
      <rPr>
        <b/>
        <sz val="9"/>
        <rFont val="Arial"/>
        <family val="2"/>
        <charset val="204"/>
      </rPr>
      <t>СинТЗ</t>
    </r>
    <r>
      <rPr>
        <b/>
        <sz val="10"/>
        <rFont val="Arial"/>
        <family val="2"/>
        <charset val="204"/>
      </rPr>
      <t xml:space="preserve"> НАША</t>
    </r>
  </si>
  <si>
    <t>2016  февраль</t>
  </si>
  <si>
    <r>
      <t xml:space="preserve">2016 Трубы обсадные СинТЗ Т-2 ТУ 14-3Р-29-2007 </t>
    </r>
    <r>
      <rPr>
        <b/>
        <sz val="11"/>
        <rFont val="Arial"/>
        <family val="2"/>
        <charset val="204"/>
      </rPr>
      <t>146,10 х 8,50</t>
    </r>
    <r>
      <rPr>
        <sz val="8.0500000000000007"/>
        <rFont val="Arial"/>
        <family val="2"/>
        <charset val="204"/>
      </rPr>
      <t xml:space="preserve"> без т\о, гр.пр.Д, резьба Батресс, Н\Б: 7000, муфта Нормальная, Dмуфты 166,00, DмуфтВн 0,</t>
    </r>
  </si>
  <si>
    <t>НКТ 73,02 х 5,51 гр пр К72 Брак по шаблону продажа как БШ</t>
  </si>
  <si>
    <t>тагмет</t>
  </si>
  <si>
    <t>несуществует</t>
  </si>
  <si>
    <r>
      <t xml:space="preserve">Трубы бурильные </t>
    </r>
    <r>
      <rPr>
        <b/>
        <sz val="9"/>
        <rFont val="Arial"/>
        <family val="2"/>
        <charset val="204"/>
      </rPr>
      <t>Т-2 API Spec 5 DP\ISO11961</t>
    </r>
    <r>
      <rPr>
        <sz val="9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88,9 х 9,35</t>
    </r>
    <r>
      <rPr>
        <sz val="9"/>
        <rFont val="Arial"/>
        <family val="2"/>
        <charset val="204"/>
      </rPr>
      <t xml:space="preserve">. Гр.пр </t>
    </r>
    <r>
      <rPr>
        <b/>
        <sz val="9"/>
        <rFont val="Arial"/>
        <family val="2"/>
        <charset val="204"/>
      </rPr>
      <t>G</t>
    </r>
    <r>
      <rPr>
        <sz val="9"/>
        <rFont val="Arial"/>
        <family val="2"/>
        <charset val="204"/>
      </rPr>
      <t xml:space="preserve">. т\о, ТипВыс </t>
    </r>
    <r>
      <rPr>
        <b/>
        <sz val="9"/>
        <rFont val="Arial"/>
        <family val="2"/>
        <charset val="204"/>
      </rPr>
      <t>EU, PSL1</t>
    </r>
    <r>
      <rPr>
        <sz val="9"/>
        <rFont val="Arial"/>
        <family val="2"/>
        <charset val="204"/>
      </rPr>
      <t xml:space="preserve">, гр.длин. </t>
    </r>
    <r>
      <rPr>
        <b/>
        <sz val="9"/>
        <rFont val="Arial"/>
        <family val="2"/>
        <charset val="204"/>
      </rPr>
      <t>R2 9-9,45.</t>
    </r>
    <r>
      <rPr>
        <sz val="9"/>
        <rFont val="Arial"/>
        <family val="2"/>
        <charset val="204"/>
      </rPr>
      <t xml:space="preserve"> Замок </t>
    </r>
    <r>
      <rPr>
        <b/>
        <sz val="9"/>
        <rFont val="Arial"/>
        <family val="2"/>
        <charset val="204"/>
      </rPr>
      <t>NC38</t>
    </r>
    <r>
      <rPr>
        <sz val="9"/>
        <rFont val="Arial"/>
        <family val="2"/>
        <charset val="204"/>
      </rPr>
      <t xml:space="preserve"> резьба </t>
    </r>
    <r>
      <rPr>
        <b/>
        <sz val="9"/>
        <rFont val="Arial"/>
        <family val="2"/>
        <charset val="204"/>
      </rPr>
      <t>левая</t>
    </r>
    <r>
      <rPr>
        <sz val="9"/>
        <rFont val="Arial"/>
        <family val="2"/>
        <charset val="204"/>
      </rPr>
      <t xml:space="preserve">, заплечик </t>
    </r>
    <r>
      <rPr>
        <b/>
        <sz val="9"/>
        <rFont val="Arial"/>
        <family val="2"/>
        <charset val="204"/>
      </rPr>
      <t>18гр.</t>
    </r>
    <r>
      <rPr>
        <sz val="9"/>
        <rFont val="Arial"/>
        <family val="2"/>
        <charset val="204"/>
      </rPr>
      <t xml:space="preserve"> </t>
    </r>
  </si>
  <si>
    <r>
      <t>Трубы бурильные</t>
    </r>
    <r>
      <rPr>
        <b/>
        <sz val="9"/>
        <rFont val="Arial"/>
        <family val="2"/>
        <charset val="204"/>
      </rPr>
      <t xml:space="preserve"> Т-2 API Spec 5 DP\ISO11961</t>
    </r>
    <r>
      <rPr>
        <sz val="9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88,9 х 9,35</t>
    </r>
    <r>
      <rPr>
        <sz val="9"/>
        <rFont val="Arial"/>
        <family val="2"/>
        <charset val="204"/>
      </rPr>
      <t xml:space="preserve">. Гр.пр </t>
    </r>
    <r>
      <rPr>
        <b/>
        <sz val="9"/>
        <rFont val="Arial"/>
        <family val="2"/>
        <charset val="204"/>
      </rPr>
      <t>G</t>
    </r>
    <r>
      <rPr>
        <sz val="9"/>
        <rFont val="Arial"/>
        <family val="2"/>
        <charset val="204"/>
      </rPr>
      <t xml:space="preserve">. т\о, ТипВыс </t>
    </r>
    <r>
      <rPr>
        <b/>
        <sz val="9"/>
        <rFont val="Arial"/>
        <family val="2"/>
        <charset val="204"/>
      </rPr>
      <t>EU, PSL1</t>
    </r>
    <r>
      <rPr>
        <sz val="9"/>
        <rFont val="Arial"/>
        <family val="2"/>
        <charset val="204"/>
      </rPr>
      <t xml:space="preserve">, гр.длин. </t>
    </r>
    <r>
      <rPr>
        <b/>
        <sz val="9"/>
        <rFont val="Arial"/>
        <family val="2"/>
        <charset val="204"/>
      </rPr>
      <t>R2.</t>
    </r>
    <r>
      <rPr>
        <sz val="9"/>
        <rFont val="Arial"/>
        <family val="2"/>
        <charset val="204"/>
      </rPr>
      <t xml:space="preserve"> Замок </t>
    </r>
    <r>
      <rPr>
        <b/>
        <sz val="9"/>
        <rFont val="Arial"/>
        <family val="2"/>
        <charset val="204"/>
      </rPr>
      <t>NC38</t>
    </r>
    <r>
      <rPr>
        <sz val="9"/>
        <rFont val="Arial"/>
        <family val="2"/>
        <charset val="204"/>
      </rPr>
      <t xml:space="preserve"> резьба </t>
    </r>
    <r>
      <rPr>
        <b/>
        <sz val="9"/>
        <rFont val="Arial"/>
        <family val="2"/>
        <charset val="204"/>
      </rPr>
      <t>левая</t>
    </r>
    <r>
      <rPr>
        <sz val="9"/>
        <rFont val="Arial"/>
        <family val="2"/>
        <charset val="204"/>
      </rPr>
      <t xml:space="preserve">, заплечик </t>
    </r>
    <r>
      <rPr>
        <b/>
        <sz val="9"/>
        <rFont val="Arial"/>
        <family val="2"/>
        <charset val="204"/>
      </rPr>
      <t>18гр.</t>
    </r>
    <r>
      <rPr>
        <sz val="9"/>
        <rFont val="Arial"/>
        <family val="2"/>
        <charset val="204"/>
      </rPr>
      <t xml:space="preserve"> </t>
    </r>
  </si>
  <si>
    <t>2016 ноябрь</t>
  </si>
  <si>
    <t>2017 февраль</t>
  </si>
  <si>
    <t>1,047/103,810</t>
  </si>
  <si>
    <r>
      <t xml:space="preserve">Трубы прямошовные водогазопроводные  </t>
    </r>
    <r>
      <rPr>
        <b/>
        <sz val="10"/>
        <rFont val="Arial"/>
        <family val="2"/>
        <charset val="204"/>
      </rPr>
      <t xml:space="preserve">100х4.5 ст.20 </t>
    </r>
    <r>
      <rPr>
        <sz val="8.0500000000000007"/>
        <rFont val="Arial"/>
        <family val="2"/>
        <charset val="204"/>
      </rPr>
      <t>ГОСТ 6232-75, ПокрНЕТ, Н/Д, Концовка:Прямой рез</t>
    </r>
  </si>
  <si>
    <r>
      <t xml:space="preserve">Трубы прямошовные водогазопроводные  </t>
    </r>
    <r>
      <rPr>
        <b/>
        <sz val="10"/>
        <rFont val="Arial"/>
        <family val="2"/>
        <charset val="204"/>
      </rPr>
      <t xml:space="preserve">100х4,5 ст.10 </t>
    </r>
    <r>
      <rPr>
        <sz val="8.0500000000000007"/>
        <rFont val="Arial"/>
        <family val="2"/>
        <charset val="204"/>
      </rPr>
      <t>ГОСТ 3262-75 Н/Д,ПокрНЕТ, Концовка:Прямой рез</t>
    </r>
  </si>
  <si>
    <t>2017 апрель</t>
  </si>
  <si>
    <t>Трубы б\ш нефтегазопроводные ТУ 1317-006.1-593377520-2003 D 89х6,гр.пр.К48, ст.20А,т\о,Н\Д: 10600-11600, ПокрНЕТ.Концовка:фаска.</t>
  </si>
  <si>
    <t>2017           апрель</t>
  </si>
  <si>
    <r>
      <rPr>
        <sz val="8"/>
        <rFont val="Arial Cyr"/>
        <charset val="204"/>
      </rPr>
      <t>Трубы прямошовные профильные</t>
    </r>
    <r>
      <rPr>
        <b/>
        <sz val="8"/>
        <rFont val="Arial Cyr"/>
        <charset val="204"/>
      </rPr>
      <t xml:space="preserve"> 140х60х5  </t>
    </r>
    <r>
      <rPr>
        <sz val="8"/>
        <rFont val="Arial Cyr"/>
        <charset val="204"/>
      </rPr>
      <t>ст.</t>
    </r>
    <r>
      <rPr>
        <b/>
        <sz val="8"/>
        <rFont val="Arial Cyr"/>
        <charset val="204"/>
      </rPr>
      <t xml:space="preserve">3СП </t>
    </r>
    <r>
      <rPr>
        <sz val="8"/>
        <rFont val="Arial Cyr"/>
        <charset val="204"/>
      </rPr>
      <t>ГОСТ</t>
    </r>
    <r>
      <rPr>
        <b/>
        <sz val="8"/>
        <rFont val="Arial Cyr"/>
        <charset val="204"/>
      </rPr>
      <t xml:space="preserve"> 30245-2003,</t>
    </r>
    <r>
      <rPr>
        <sz val="8"/>
        <rFont val="Arial Cyr"/>
        <charset val="204"/>
      </rPr>
      <t xml:space="preserve">ПокрНЕТ,Концовка:Прямой рез </t>
    </r>
    <r>
      <rPr>
        <b/>
        <sz val="8"/>
        <rFont val="Arial Cyr"/>
        <charset val="204"/>
      </rPr>
      <t>11,8 -12пм.</t>
    </r>
  </si>
  <si>
    <r>
      <rPr>
        <sz val="9"/>
        <rFont val="Arial Cyr"/>
        <charset val="204"/>
      </rPr>
      <t xml:space="preserve">Трубы прямошовные нефтегазопроводные </t>
    </r>
    <r>
      <rPr>
        <b/>
        <sz val="9"/>
        <rFont val="Arial Cyr"/>
        <charset val="204"/>
      </rPr>
      <t xml:space="preserve"> 159х6 </t>
    </r>
    <r>
      <rPr>
        <sz val="9"/>
        <rFont val="Arial Cyr"/>
        <charset val="204"/>
      </rPr>
      <t>ст.</t>
    </r>
    <r>
      <rPr>
        <b/>
        <sz val="9"/>
        <rFont val="Arial Cyr"/>
        <charset val="204"/>
      </rPr>
      <t xml:space="preserve">09г2С </t>
    </r>
    <r>
      <rPr>
        <sz val="9"/>
        <rFont val="Arial Cyr"/>
        <charset val="204"/>
      </rPr>
      <t>ГОСТ</t>
    </r>
    <r>
      <rPr>
        <b/>
        <sz val="9"/>
        <rFont val="Arial Cyr"/>
        <charset val="204"/>
      </rPr>
      <t xml:space="preserve"> 10705-80/10704-91,  гр.пр.НЕТ,   ПокрНЕТ, Фаска  11,5 - 11,7</t>
    </r>
  </si>
  <si>
    <r>
      <rPr>
        <sz val="8"/>
        <rFont val="Arial Cyr"/>
        <charset val="204"/>
      </rPr>
      <t xml:space="preserve">Трубы прямошовные нефтегазопроводные </t>
    </r>
    <r>
      <rPr>
        <b/>
        <sz val="8"/>
        <rFont val="Arial Cyr"/>
        <charset val="204"/>
      </rPr>
      <t xml:space="preserve">159х4,5 ст.10 </t>
    </r>
    <r>
      <rPr>
        <sz val="8"/>
        <rFont val="Arial Cyr"/>
        <charset val="204"/>
      </rPr>
      <t>ГОСТ</t>
    </r>
    <r>
      <rPr>
        <b/>
        <sz val="8"/>
        <rFont val="Arial Cyr"/>
        <charset val="204"/>
      </rPr>
      <t xml:space="preserve"> 10705-80\10704-91,  </t>
    </r>
    <r>
      <rPr>
        <sz val="8"/>
        <rFont val="Arial Cyr"/>
        <charset val="204"/>
      </rPr>
      <t>ПокрНЕТ,  Концовка:Прямой рез</t>
    </r>
    <r>
      <rPr>
        <b/>
        <sz val="8"/>
        <rFont val="Arial Cyr"/>
        <charset val="204"/>
      </rPr>
      <t xml:space="preserve">  11,5 - 11,7пм</t>
    </r>
  </si>
  <si>
    <r>
      <rPr>
        <sz val="8"/>
        <rFont val="Arial Cyr"/>
        <charset val="204"/>
      </rPr>
      <t>Трубы прямошовные нефтегазопроводные</t>
    </r>
    <r>
      <rPr>
        <b/>
        <sz val="8"/>
        <rFont val="Arial Cyr"/>
        <charset val="204"/>
      </rPr>
      <t xml:space="preserve"> 168х7 </t>
    </r>
    <r>
      <rPr>
        <sz val="8"/>
        <rFont val="Arial Cyr"/>
        <charset val="204"/>
      </rPr>
      <t>ст.</t>
    </r>
    <r>
      <rPr>
        <b/>
        <sz val="8"/>
        <rFont val="Arial Cyr"/>
        <charset val="204"/>
      </rPr>
      <t xml:space="preserve">20 </t>
    </r>
    <r>
      <rPr>
        <sz val="8"/>
        <rFont val="Arial Cyr"/>
        <charset val="204"/>
      </rPr>
      <t>ГОСТ</t>
    </r>
    <r>
      <rPr>
        <b/>
        <sz val="8"/>
        <rFont val="Arial Cyr"/>
        <charset val="204"/>
      </rPr>
      <t xml:space="preserve"> 10705-80\10704-91, </t>
    </r>
    <r>
      <rPr>
        <sz val="8"/>
        <rFont val="Arial Cyr"/>
        <charset val="204"/>
      </rPr>
      <t>ПокрНЕТ, Фаска 11,5-11,7</t>
    </r>
  </si>
  <si>
    <r>
      <rPr>
        <sz val="8"/>
        <rFont val="Arial Cyr"/>
        <charset val="204"/>
      </rPr>
      <t xml:space="preserve">Трубы прямошовные профильные </t>
    </r>
    <r>
      <rPr>
        <b/>
        <sz val="8"/>
        <rFont val="Arial Cyr"/>
        <charset val="204"/>
      </rPr>
      <t xml:space="preserve">120х120х3  </t>
    </r>
    <r>
      <rPr>
        <sz val="8"/>
        <rFont val="Arial Cyr"/>
        <charset val="204"/>
      </rPr>
      <t>ст. Ст</t>
    </r>
    <r>
      <rPr>
        <b/>
        <sz val="8"/>
        <rFont val="Arial Cyr"/>
        <charset val="204"/>
      </rPr>
      <t xml:space="preserve">3сп,  </t>
    </r>
    <r>
      <rPr>
        <sz val="8"/>
        <rFont val="Arial Cyr"/>
        <charset val="204"/>
      </rPr>
      <t>ГОСТ</t>
    </r>
    <r>
      <rPr>
        <b/>
        <sz val="8"/>
        <rFont val="Arial Cyr"/>
        <charset val="204"/>
      </rPr>
      <t xml:space="preserve"> 30245-2003, ПокрНЕТ, Концовка:    Прямой рез   11,8 - 12пм, </t>
    </r>
  </si>
  <si>
    <t>2017           май</t>
  </si>
  <si>
    <t>2017    май</t>
  </si>
  <si>
    <r>
      <t xml:space="preserve">Трубы прямошовные нефтегазопроводные  </t>
    </r>
    <r>
      <rPr>
        <b/>
        <sz val="10"/>
        <rFont val="Arial"/>
        <family val="2"/>
        <charset val="204"/>
      </rPr>
      <t>426х8</t>
    </r>
    <r>
      <rPr>
        <sz val="8.0500000000000007"/>
        <rFont val="Arial"/>
        <family val="2"/>
        <charset val="204"/>
      </rPr>
      <t xml:space="preserve">  ст.20 ГОСТ 10705-80/10704-91,Гр.Пр.НЕТ,Н\д  </t>
    </r>
    <r>
      <rPr>
        <b/>
        <sz val="9"/>
        <rFont val="Arial"/>
        <family val="2"/>
        <charset val="204"/>
      </rPr>
      <t xml:space="preserve">11,5 - 11,7пм. </t>
    </r>
    <r>
      <rPr>
        <sz val="8.0500000000000007"/>
        <rFont val="Arial"/>
        <family val="2"/>
        <charset val="204"/>
      </rPr>
      <t>,Концовка: Фаска</t>
    </r>
  </si>
  <si>
    <r>
      <t xml:space="preserve">Трубы прямошовные нефтегазопроводные  </t>
    </r>
    <r>
      <rPr>
        <b/>
        <sz val="9"/>
        <rFont val="Arial"/>
        <family val="2"/>
        <charset val="204"/>
      </rPr>
      <t>114х6</t>
    </r>
    <r>
      <rPr>
        <sz val="8.0500000000000007"/>
        <rFont val="Arial"/>
        <family val="2"/>
        <charset val="204"/>
      </rPr>
      <t xml:space="preserve"> ст.</t>
    </r>
    <r>
      <rPr>
        <b/>
        <sz val="9"/>
        <rFont val="Arial"/>
        <family val="2"/>
        <charset val="204"/>
      </rPr>
      <t>10</t>
    </r>
    <r>
      <rPr>
        <sz val="8.0500000000000007"/>
        <rFont val="Arial"/>
        <family val="2"/>
        <charset val="204"/>
      </rPr>
      <t xml:space="preserve"> ГОСТ 10705-80/10704-91, Гр.пр.НЕТ, Покр.НЕТ, </t>
    </r>
    <r>
      <rPr>
        <b/>
        <sz val="10"/>
        <rFont val="Arial"/>
        <family val="2"/>
        <charset val="204"/>
      </rPr>
      <t>11,5-11,7п.м</t>
    </r>
    <r>
      <rPr>
        <sz val="8.0500000000000007"/>
        <rFont val="Arial"/>
        <family val="2"/>
        <charset val="204"/>
      </rPr>
      <t>., концовка: Фаска</t>
    </r>
  </si>
  <si>
    <t>2017          май</t>
  </si>
  <si>
    <r>
      <t xml:space="preserve">Трубы прямошовные профильные </t>
    </r>
    <r>
      <rPr>
        <b/>
        <sz val="10"/>
        <rFont val="Arial"/>
        <family val="2"/>
        <charset val="204"/>
      </rPr>
      <t>100х100х3</t>
    </r>
    <r>
      <rPr>
        <sz val="8.0500000000000007"/>
        <rFont val="Arial"/>
        <family val="2"/>
        <charset val="204"/>
      </rPr>
      <t xml:space="preserve"> ст.</t>
    </r>
    <r>
      <rPr>
        <b/>
        <sz val="9"/>
        <rFont val="Arial"/>
        <family val="2"/>
        <charset val="204"/>
      </rPr>
      <t xml:space="preserve">3СП                              </t>
    </r>
    <r>
      <rPr>
        <sz val="8.0500000000000007"/>
        <rFont val="Arial"/>
        <family val="2"/>
        <charset val="204"/>
      </rPr>
      <t xml:space="preserve"> ГОСТ </t>
    </r>
    <r>
      <rPr>
        <b/>
        <sz val="9"/>
        <rFont val="Arial"/>
        <family val="2"/>
        <charset val="204"/>
      </rPr>
      <t>30245-2003</t>
    </r>
    <r>
      <rPr>
        <sz val="8.0500000000000007"/>
        <rFont val="Arial"/>
        <family val="2"/>
        <charset val="204"/>
      </rPr>
      <t>,ПокрНЕТ,Концовка:Прясой рез</t>
    </r>
  </si>
  <si>
    <t>июль 2017</t>
  </si>
  <si>
    <r>
      <t xml:space="preserve">Трубы бесшовные нефтегазопроводные ТУ 14-3Р-1128-2007  </t>
    </r>
    <r>
      <rPr>
        <b/>
        <sz val="8.0500000000000007"/>
        <rFont val="Arial"/>
        <family val="2"/>
        <charset val="204"/>
      </rPr>
      <t xml:space="preserve">219х8 </t>
    </r>
    <r>
      <rPr>
        <sz val="8.0500000000000007"/>
        <rFont val="Arial"/>
        <family val="2"/>
        <charset val="204"/>
      </rPr>
      <t xml:space="preserve"> ст.09Г2С</t>
    </r>
  </si>
  <si>
    <r>
      <t xml:space="preserve">Трубы стальные электросварные ГОСТ 10704-91  10705-80 </t>
    </r>
    <r>
      <rPr>
        <b/>
        <sz val="8.0500000000000007"/>
        <rFont val="Arial"/>
        <family val="2"/>
        <charset val="204"/>
      </rPr>
      <t>219х6,70</t>
    </r>
    <r>
      <rPr>
        <sz val="8.0500000000000007"/>
        <rFont val="Arial"/>
        <family val="2"/>
        <charset val="204"/>
      </rPr>
      <t xml:space="preserve">  ст. 20  т       </t>
    </r>
  </si>
  <si>
    <r>
      <t xml:space="preserve">Трубы насосно-компрессорные API  5CT </t>
    </r>
    <r>
      <rPr>
        <b/>
        <sz val="8.0500000000000007"/>
        <rFont val="Arial"/>
        <family val="2"/>
        <charset val="204"/>
      </rPr>
      <t>89х6,45</t>
    </r>
    <r>
      <rPr>
        <sz val="8.0500000000000007"/>
        <rFont val="Arial"/>
        <family val="2"/>
        <charset val="204"/>
      </rPr>
      <t xml:space="preserve">  J-55  Р-110  </t>
    </r>
  </si>
  <si>
    <r>
      <t xml:space="preserve">Трубы бурильные </t>
    </r>
    <r>
      <rPr>
        <b/>
        <sz val="9"/>
        <rFont val="Arial"/>
        <family val="2"/>
        <charset val="204"/>
      </rPr>
      <t xml:space="preserve"> API Spec 5 DP\ISO 11961</t>
    </r>
    <r>
      <rPr>
        <sz val="9"/>
        <rFont val="Arial"/>
        <family val="2"/>
        <charset val="204"/>
      </rPr>
      <t xml:space="preserve">            </t>
    </r>
    <r>
      <rPr>
        <b/>
        <sz val="9"/>
        <rFont val="Arial"/>
        <family val="2"/>
        <charset val="204"/>
      </rPr>
      <t>88,9 х 9,35</t>
    </r>
    <r>
      <rPr>
        <sz val="9"/>
        <rFont val="Arial"/>
        <family val="2"/>
        <charset val="204"/>
      </rPr>
      <t>.    ТипВыс EU  Замок NC38-127-61.9 длинна нипеля - 232,3мм, длинна муфты - 307,8</t>
    </r>
    <r>
      <rPr>
        <b/>
        <sz val="9"/>
        <rFont val="Arial"/>
        <family val="2"/>
        <charset val="204"/>
      </rPr>
      <t xml:space="preserve"> гр.длин.  резьба правая заплечик 18гр, наплавка твердым сплавом DURABAND NC на муфте замка (3 валика). ГрПр S, PSL 1, т/о, </t>
    </r>
    <r>
      <rPr>
        <b/>
        <sz val="10"/>
        <rFont val="Arial"/>
        <family val="2"/>
        <charset val="204"/>
      </rPr>
      <t>Н/М: 9 - 9,5мм.</t>
    </r>
    <r>
      <rPr>
        <sz val="10"/>
        <rFont val="Arial"/>
        <family val="2"/>
        <charset val="204"/>
      </rPr>
      <t xml:space="preserve"> </t>
    </r>
  </si>
  <si>
    <r>
      <t xml:space="preserve">Трубы бурильные </t>
    </r>
    <r>
      <rPr>
        <b/>
        <sz val="9"/>
        <rFont val="Arial Black"/>
        <family val="2"/>
        <charset val="204"/>
      </rPr>
      <t>127х9,2</t>
    </r>
    <r>
      <rPr>
        <sz val="9"/>
        <rFont val="Arial"/>
        <family val="2"/>
        <charset val="204"/>
      </rPr>
      <t xml:space="preserve"> ГОСТ Р 50278-92, </t>
    </r>
    <r>
      <rPr>
        <b/>
        <sz val="9"/>
        <rFont val="Arial"/>
        <family val="2"/>
        <charset val="204"/>
      </rPr>
      <t>правая</t>
    </r>
    <r>
      <rPr>
        <sz val="9"/>
        <rFont val="Arial"/>
        <family val="2"/>
        <charset val="204"/>
      </rPr>
      <t xml:space="preserve">, зап-ик </t>
    </r>
    <r>
      <rPr>
        <b/>
        <sz val="9"/>
        <rFont val="Arial"/>
        <family val="2"/>
        <charset val="204"/>
      </rPr>
      <t>90гр</t>
    </r>
    <r>
      <rPr>
        <sz val="9"/>
        <rFont val="Arial"/>
        <family val="2"/>
        <charset val="204"/>
      </rPr>
      <t xml:space="preserve">., ТБПК, марка ст. </t>
    </r>
    <r>
      <rPr>
        <b/>
        <sz val="9"/>
        <rFont val="Arial"/>
        <family val="2"/>
        <charset val="204"/>
      </rPr>
      <t>32Г2А</t>
    </r>
    <r>
      <rPr>
        <sz val="9"/>
        <rFont val="Arial"/>
        <family val="2"/>
        <charset val="204"/>
      </rPr>
      <t xml:space="preserve">, гр.пр. </t>
    </r>
    <r>
      <rPr>
        <b/>
        <sz val="9"/>
        <rFont val="Arial"/>
        <family val="2"/>
        <charset val="204"/>
      </rPr>
      <t>Л</t>
    </r>
    <r>
      <rPr>
        <sz val="9"/>
        <rFont val="Arial"/>
        <family val="2"/>
        <charset val="204"/>
      </rPr>
      <t xml:space="preserve">, длинна 11,9 - 12,5 </t>
    </r>
  </si>
  <si>
    <r>
      <t xml:space="preserve">Трубы бурильные </t>
    </r>
    <r>
      <rPr>
        <b/>
        <sz val="9"/>
        <rFont val="Arial"/>
        <family val="2"/>
        <charset val="204"/>
      </rPr>
      <t xml:space="preserve"> API Spec 5 DP\ISO 11961</t>
    </r>
    <r>
      <rPr>
        <sz val="9"/>
        <rFont val="Arial"/>
        <family val="2"/>
        <charset val="204"/>
      </rPr>
      <t xml:space="preserve">            </t>
    </r>
    <r>
      <rPr>
        <b/>
        <sz val="9"/>
        <rFont val="Arial"/>
        <family val="2"/>
        <charset val="204"/>
      </rPr>
      <t>88,9 х 9,35</t>
    </r>
    <r>
      <rPr>
        <sz val="9"/>
        <rFont val="Arial"/>
        <family val="2"/>
        <charset val="204"/>
      </rPr>
      <t>.    ТипВыс EU  Замок NC38-127-61.9 длинна нипеля - 232,3мм, длинна муфты - 307,8</t>
    </r>
    <r>
      <rPr>
        <b/>
        <sz val="9"/>
        <rFont val="Arial"/>
        <family val="2"/>
        <charset val="204"/>
      </rPr>
      <t xml:space="preserve"> гр.длин.  резьба правая заплечик 18гр, наплавка твердым сплавом DURABAND NC на муфте замка (3 валика). ГрПр S, PSL 1, т/о, Н/М: 11,9 - 12,5мм.</t>
    </r>
    <r>
      <rPr>
        <sz val="9"/>
        <rFont val="Arial"/>
        <family val="2"/>
        <charset val="204"/>
      </rPr>
      <t xml:space="preserve"> </t>
    </r>
  </si>
  <si>
    <r>
      <rPr>
        <sz val="9"/>
        <rFont val="Calibri"/>
        <family val="2"/>
        <charset val="204"/>
        <scheme val="minor"/>
      </rPr>
      <t>Трубы прямошовные нефтегазопроводные</t>
    </r>
    <r>
      <rPr>
        <sz val="11"/>
        <rFont val="Calibri"/>
        <family val="2"/>
        <scheme val="minor"/>
      </rPr>
      <t xml:space="preserve">  </t>
    </r>
    <r>
      <rPr>
        <b/>
        <sz val="10"/>
        <rFont val="Arial Cyr"/>
        <charset val="204"/>
      </rPr>
      <t>168х4,5</t>
    </r>
    <r>
      <rPr>
        <sz val="11"/>
        <rFont val="Calibri"/>
        <family val="2"/>
        <scheme val="minor"/>
      </rPr>
      <t xml:space="preserve"> ст.1</t>
    </r>
    <r>
      <rPr>
        <b/>
        <sz val="10"/>
        <rFont val="Arial Cyr"/>
        <charset val="204"/>
      </rPr>
      <t>0</t>
    </r>
    <r>
      <rPr>
        <sz val="11"/>
        <rFont val="Calibri"/>
        <family val="2"/>
        <scheme val="minor"/>
      </rPr>
      <t xml:space="preserve"> ГОСТ </t>
    </r>
    <r>
      <rPr>
        <b/>
        <sz val="9"/>
        <rFont val="Arial Cyr"/>
        <charset val="204"/>
      </rPr>
      <t>10705-80\10704-91</t>
    </r>
    <r>
      <rPr>
        <sz val="9"/>
        <rFont val="Calibri"/>
        <family val="2"/>
        <scheme val="minor"/>
      </rPr>
      <t xml:space="preserve">,  </t>
    </r>
    <r>
      <rPr>
        <sz val="9"/>
        <rFont val="Calibri"/>
        <family val="2"/>
        <charset val="204"/>
        <scheme val="minor"/>
      </rPr>
      <t>ПокрНЕТ</t>
    </r>
    <r>
      <rPr>
        <sz val="9"/>
        <rFont val="Calibri"/>
        <family val="2"/>
        <scheme val="minor"/>
      </rPr>
      <t xml:space="preserve">,  </t>
    </r>
    <r>
      <rPr>
        <b/>
        <sz val="9"/>
        <rFont val="Arial Cyr"/>
        <charset val="204"/>
      </rPr>
      <t>11,7-11,5пм</t>
    </r>
    <r>
      <rPr>
        <sz val="9"/>
        <rFont val="Calibri"/>
        <family val="2"/>
        <scheme val="minor"/>
      </rPr>
      <t xml:space="preserve">, </t>
    </r>
    <r>
      <rPr>
        <sz val="9"/>
        <rFont val="Calibri"/>
        <family val="2"/>
        <charset val="204"/>
        <scheme val="minor"/>
      </rPr>
      <t>Прямой рез</t>
    </r>
  </si>
  <si>
    <r>
      <rPr>
        <sz val="9"/>
        <rFont val="Calibri"/>
        <family val="2"/>
        <charset val="204"/>
        <scheme val="minor"/>
      </rPr>
      <t>Трубы прямошовные нефтегазопроводные</t>
    </r>
    <r>
      <rPr>
        <sz val="11"/>
        <rFont val="Calibri"/>
        <family val="2"/>
        <scheme val="minor"/>
      </rPr>
      <t xml:space="preserve">  </t>
    </r>
    <r>
      <rPr>
        <b/>
        <sz val="10"/>
        <rFont val="Arial Cyr"/>
        <charset val="204"/>
      </rPr>
      <t>168х4,5</t>
    </r>
    <r>
      <rPr>
        <sz val="11"/>
        <rFont val="Calibri"/>
        <family val="2"/>
        <scheme val="minor"/>
      </rPr>
      <t xml:space="preserve"> ст.</t>
    </r>
    <r>
      <rPr>
        <b/>
        <sz val="10"/>
        <rFont val="Arial Cyr"/>
        <charset val="204"/>
      </rPr>
      <t>10</t>
    </r>
    <r>
      <rPr>
        <sz val="11"/>
        <rFont val="Calibri"/>
        <family val="2"/>
        <scheme val="minor"/>
      </rPr>
      <t xml:space="preserve"> ГОСТ </t>
    </r>
    <r>
      <rPr>
        <b/>
        <sz val="9"/>
        <rFont val="Arial Cyr"/>
        <charset val="204"/>
      </rPr>
      <t>10705-80\10704-91</t>
    </r>
    <r>
      <rPr>
        <sz val="9"/>
        <rFont val="Calibri"/>
        <family val="2"/>
        <scheme val="minor"/>
      </rPr>
      <t xml:space="preserve">,  </t>
    </r>
    <r>
      <rPr>
        <sz val="9"/>
        <rFont val="Calibri"/>
        <family val="2"/>
        <charset val="204"/>
        <scheme val="minor"/>
      </rPr>
      <t>ПокрНЕТ</t>
    </r>
    <r>
      <rPr>
        <sz val="9"/>
        <rFont val="Calibri"/>
        <family val="2"/>
        <scheme val="minor"/>
      </rPr>
      <t xml:space="preserve">,  </t>
    </r>
    <r>
      <rPr>
        <b/>
        <sz val="9"/>
        <rFont val="Arial Cyr"/>
        <charset val="204"/>
      </rPr>
      <t>11,7-11,5пм</t>
    </r>
    <r>
      <rPr>
        <sz val="9"/>
        <rFont val="Calibri"/>
        <family val="2"/>
        <scheme val="minor"/>
      </rPr>
      <t xml:space="preserve">, </t>
    </r>
    <r>
      <rPr>
        <sz val="9"/>
        <rFont val="Calibri"/>
        <family val="2"/>
        <charset val="204"/>
        <scheme val="minor"/>
      </rPr>
      <t>Прямой рез</t>
    </r>
  </si>
  <si>
    <r>
      <t xml:space="preserve">Трубы прямошовные нефтегазопроводные  </t>
    </r>
    <r>
      <rPr>
        <b/>
        <sz val="10"/>
        <rFont val="Calibri"/>
        <family val="2"/>
        <charset val="204"/>
        <scheme val="minor"/>
      </rPr>
      <t>168х8</t>
    </r>
    <r>
      <rPr>
        <sz val="9"/>
        <rFont val="Calibri"/>
        <family val="2"/>
        <charset val="204"/>
        <scheme val="minor"/>
      </rPr>
      <t xml:space="preserve"> ст. </t>
    </r>
    <r>
      <rPr>
        <b/>
        <sz val="10"/>
        <rFont val="Calibri"/>
        <family val="2"/>
        <charset val="204"/>
        <scheme val="minor"/>
      </rPr>
      <t>09г2с</t>
    </r>
    <r>
      <rPr>
        <sz val="9"/>
        <rFont val="Calibri"/>
        <family val="2"/>
        <charset val="204"/>
        <scheme val="minor"/>
      </rPr>
      <t xml:space="preserve"> ГОСТ </t>
    </r>
    <r>
      <rPr>
        <b/>
        <sz val="9"/>
        <rFont val="Calibri"/>
        <family val="2"/>
        <charset val="204"/>
        <scheme val="minor"/>
      </rPr>
      <t>10705-80\10704-91</t>
    </r>
    <r>
      <rPr>
        <sz val="9"/>
        <rFont val="Calibri"/>
        <family val="2"/>
        <charset val="204"/>
        <scheme val="minor"/>
      </rPr>
      <t xml:space="preserve"> ПокрНЕТ, Фаска </t>
    </r>
    <r>
      <rPr>
        <sz val="10"/>
        <rFont val="Calibri"/>
        <family val="2"/>
        <charset val="204"/>
        <scheme val="minor"/>
      </rPr>
      <t>11,5 -11,7пм</t>
    </r>
  </si>
  <si>
    <r>
      <t xml:space="preserve">Трубы прямошовные нефтегазопроводные  </t>
    </r>
    <r>
      <rPr>
        <b/>
        <sz val="9"/>
        <rFont val="Arial Cyr"/>
        <charset val="204"/>
      </rPr>
      <t>219х8</t>
    </r>
    <r>
      <rPr>
        <sz val="9"/>
        <rFont val="Calibri"/>
        <family val="2"/>
        <scheme val="minor"/>
      </rPr>
      <t xml:space="preserve"> ст.</t>
    </r>
    <r>
      <rPr>
        <b/>
        <sz val="9"/>
        <rFont val="Arial Cyr"/>
        <charset val="204"/>
      </rPr>
      <t>20</t>
    </r>
    <r>
      <rPr>
        <sz val="9"/>
        <rFont val="Calibri"/>
        <family val="2"/>
        <scheme val="minor"/>
      </rPr>
      <t xml:space="preserve"> ГОСТ  </t>
    </r>
    <r>
      <rPr>
        <b/>
        <sz val="9"/>
        <rFont val="Arial Cyr"/>
        <charset val="204"/>
      </rPr>
      <t>10705-80|10704-91</t>
    </r>
    <r>
      <rPr>
        <sz val="9"/>
        <rFont val="Calibri"/>
        <family val="2"/>
        <scheme val="minor"/>
      </rPr>
      <t xml:space="preserve"> </t>
    </r>
    <r>
      <rPr>
        <b/>
        <sz val="9"/>
        <rFont val="Arial Cyr"/>
        <charset val="204"/>
      </rPr>
      <t xml:space="preserve">  </t>
    </r>
    <r>
      <rPr>
        <sz val="9"/>
        <rFont val="Calibri"/>
        <family val="2"/>
        <scheme val="minor"/>
      </rPr>
      <t xml:space="preserve"> ПокрНЕТ,  11,5-11,7пм Концовка:Фаска</t>
    </r>
  </si>
  <si>
    <r>
      <t xml:space="preserve">Трубы бурильные СинТЗ Т-2 ГОСТ </t>
    </r>
    <r>
      <rPr>
        <b/>
        <sz val="11"/>
        <rFont val="Arial"/>
        <family val="2"/>
        <charset val="204"/>
      </rPr>
      <t>Р 50278-92</t>
    </r>
    <r>
      <rPr>
        <sz val="9"/>
        <rFont val="Arial"/>
        <family val="2"/>
        <charset val="204"/>
      </rPr>
      <t>,D</t>
    </r>
    <r>
      <rPr>
        <b/>
        <sz val="11"/>
        <rFont val="Arial"/>
        <family val="2"/>
        <charset val="204"/>
      </rPr>
      <t>73х9</t>
    </r>
    <r>
      <rPr>
        <sz val="9"/>
        <rFont val="Arial"/>
        <family val="2"/>
        <charset val="204"/>
      </rPr>
      <t>,гр.пр Л,т\о, ТипВыс</t>
    </r>
    <r>
      <rPr>
        <b/>
        <sz val="11"/>
        <rFont val="Arial"/>
        <family val="2"/>
        <charset val="204"/>
      </rPr>
      <t xml:space="preserve"> ПН</t>
    </r>
    <r>
      <rPr>
        <sz val="9"/>
        <rFont val="Arial"/>
        <family val="2"/>
        <charset val="204"/>
      </rPr>
      <t xml:space="preserve">,Н\М: </t>
    </r>
    <r>
      <rPr>
        <b/>
        <sz val="11"/>
        <rFont val="Arial"/>
        <family val="2"/>
        <charset val="204"/>
      </rPr>
      <t>9000-9450</t>
    </r>
    <r>
      <rPr>
        <sz val="9"/>
        <rFont val="Arial"/>
        <family val="2"/>
        <charset val="204"/>
      </rPr>
      <t xml:space="preserve">,Покр НЕТ, Замок </t>
    </r>
    <r>
      <rPr>
        <b/>
        <sz val="11"/>
        <rFont val="Arial"/>
        <family val="2"/>
        <charset val="204"/>
      </rPr>
      <t>ЗП-105-51</t>
    </r>
    <r>
      <rPr>
        <sz val="9"/>
        <rFont val="Arial"/>
        <family val="2"/>
        <charset val="204"/>
      </rPr>
      <t xml:space="preserve">,резьба </t>
    </r>
    <r>
      <rPr>
        <b/>
        <sz val="11"/>
        <rFont val="Arial"/>
        <family val="2"/>
        <charset val="204"/>
      </rPr>
      <t>правая</t>
    </r>
    <r>
      <rPr>
        <sz val="9"/>
        <rFont val="Arial"/>
        <family val="2"/>
        <charset val="204"/>
      </rPr>
      <t xml:space="preserve">, зплечик </t>
    </r>
    <r>
      <rPr>
        <b/>
        <sz val="11"/>
        <rFont val="Arial"/>
        <family val="2"/>
        <charset val="204"/>
      </rPr>
      <t>90</t>
    </r>
    <r>
      <rPr>
        <sz val="9"/>
        <rFont val="Arial"/>
        <family val="2"/>
        <charset val="204"/>
      </rPr>
      <t>град</t>
    </r>
  </si>
  <si>
    <r>
      <t xml:space="preserve">Трубы бурильные ГОСТ </t>
    </r>
    <r>
      <rPr>
        <b/>
        <sz val="10"/>
        <rFont val="Arial"/>
        <family val="2"/>
        <charset val="204"/>
      </rPr>
      <t>32696-2014</t>
    </r>
    <r>
      <rPr>
        <sz val="9"/>
        <rFont val="Arial"/>
        <family val="2"/>
        <charset val="204"/>
      </rPr>
      <t xml:space="preserve">,  </t>
    </r>
    <r>
      <rPr>
        <b/>
        <sz val="12"/>
        <rFont val="Arial"/>
        <family val="2"/>
        <charset val="204"/>
      </rPr>
      <t xml:space="preserve">88,9х8 </t>
    </r>
    <r>
      <rPr>
        <sz val="9"/>
        <rFont val="Arial"/>
        <family val="2"/>
        <charset val="204"/>
      </rPr>
      <t xml:space="preserve"> гр.пр.</t>
    </r>
    <r>
      <rPr>
        <b/>
        <sz val="9"/>
        <rFont val="Arial"/>
        <family val="2"/>
        <charset val="204"/>
      </rPr>
      <t>G</t>
    </r>
    <r>
      <rPr>
        <sz val="9"/>
        <rFont val="Arial"/>
        <family val="2"/>
        <charset val="204"/>
      </rPr>
      <t>.т\о, ТипВыс IEU,Н/М:</t>
    </r>
    <r>
      <rPr>
        <b/>
        <sz val="9"/>
        <rFont val="Arial"/>
        <family val="2"/>
        <charset val="204"/>
      </rPr>
      <t>9000-9450</t>
    </r>
    <r>
      <rPr>
        <sz val="9"/>
        <rFont val="Arial"/>
        <family val="2"/>
        <charset val="204"/>
      </rPr>
      <t xml:space="preserve">,Замок </t>
    </r>
    <r>
      <rPr>
        <b/>
        <sz val="9"/>
        <rFont val="Arial"/>
        <family val="2"/>
        <charset val="204"/>
      </rPr>
      <t>NC31.правая</t>
    </r>
    <r>
      <rPr>
        <sz val="9"/>
        <rFont val="Arial"/>
        <family val="2"/>
        <charset val="204"/>
      </rPr>
      <t xml:space="preserve">,Заплечик </t>
    </r>
    <r>
      <rPr>
        <b/>
        <sz val="9"/>
        <rFont val="Arial"/>
        <family val="2"/>
        <charset val="204"/>
      </rPr>
      <t>90</t>
    </r>
    <r>
      <rPr>
        <sz val="9"/>
        <rFont val="Arial"/>
        <family val="2"/>
        <charset val="204"/>
      </rPr>
      <t xml:space="preserve">град. Доп:с покрытием </t>
    </r>
    <r>
      <rPr>
        <b/>
        <sz val="9"/>
        <rFont val="Arial"/>
        <family val="2"/>
        <charset val="204"/>
      </rPr>
      <t xml:space="preserve">Arnco 35ХТна МБ  </t>
    </r>
    <r>
      <rPr>
        <b/>
        <sz val="12"/>
        <rFont val="Arial"/>
        <family val="2"/>
        <charset val="204"/>
      </rPr>
      <t>Дополнительно к подвеске на аренду</t>
    </r>
  </si>
  <si>
    <t>Наличие остатков на складе АО "ТМК НГС-Нижневартовск"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</si>
</sst>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Rockwell Extra Bold"/>
      <family val="1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New Century Schoolbook"/>
      <family val="1"/>
    </font>
    <font>
      <sz val="8.0500000000000007"/>
      <name val="Arial"/>
      <family val="2"/>
      <charset val="204"/>
    </font>
    <font>
      <b/>
      <sz val="8.0500000000000007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8"/>
      <name val="Calibri"/>
      <family val="2"/>
    </font>
    <font>
      <sz val="11"/>
      <name val="Calibri"/>
      <family val="2"/>
    </font>
    <font>
      <sz val="10"/>
      <name val="Arial Cyr"/>
      <charset val="204"/>
    </font>
    <font>
      <b/>
      <sz val="11"/>
      <name val="Calibri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i/>
      <sz val="12"/>
      <name val="Arial"/>
      <family val="2"/>
      <charset val="204"/>
    </font>
    <font>
      <b/>
      <sz val="9"/>
      <name val="Arial Black"/>
      <family val="2"/>
      <charset val="204"/>
    </font>
    <font>
      <b/>
      <sz val="9"/>
      <name val="Arial Cyr"/>
      <charset val="204"/>
    </font>
    <font>
      <sz val="9"/>
      <name val="Calibri"/>
      <family val="2"/>
    </font>
    <font>
      <b/>
      <sz val="9"/>
      <name val="Calibri"/>
      <family val="2"/>
      <charset val="204"/>
    </font>
    <font>
      <sz val="11"/>
      <name val="Arial"/>
      <family val="2"/>
      <charset val="204"/>
    </font>
    <font>
      <sz val="9"/>
      <name val="Calibri"/>
      <family val="2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sz val="9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3" borderId="5" xfId="0" applyFont="1" applyFill="1" applyBorder="1"/>
    <xf numFmtId="0" fontId="13" fillId="3" borderId="5" xfId="0" applyFont="1" applyFill="1" applyBorder="1" applyAlignment="1">
      <alignment vertical="center" wrapText="1"/>
    </xf>
    <xf numFmtId="0" fontId="4" fillId="3" borderId="6" xfId="0" applyFont="1" applyFill="1" applyBorder="1"/>
    <xf numFmtId="0" fontId="4" fillId="5" borderId="2" xfId="0" applyFont="1" applyFill="1" applyBorder="1"/>
    <xf numFmtId="0" fontId="4" fillId="5" borderId="7" xfId="0" applyFont="1" applyFill="1" applyBorder="1"/>
    <xf numFmtId="0" fontId="4" fillId="5" borderId="8" xfId="0" applyFont="1" applyFill="1" applyBorder="1"/>
    <xf numFmtId="0" fontId="9" fillId="3" borderId="9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3" borderId="3" xfId="0" applyFont="1" applyFill="1" applyBorder="1"/>
    <xf numFmtId="0" fontId="13" fillId="3" borderId="3" xfId="0" applyFont="1" applyFill="1" applyBorder="1" applyAlignment="1">
      <alignment vertical="center" wrapText="1"/>
    </xf>
    <xf numFmtId="164" fontId="5" fillId="0" borderId="3" xfId="0" applyNumberFormat="1" applyFont="1" applyFill="1" applyBorder="1" applyAlignment="1">
      <alignment horizontal="center" vertical="center"/>
    </xf>
    <xf numFmtId="0" fontId="4" fillId="3" borderId="10" xfId="0" applyFont="1" applyFill="1" applyBorder="1"/>
    <xf numFmtId="0" fontId="15" fillId="3" borderId="6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0" fontId="4" fillId="3" borderId="9" xfId="0" applyFont="1" applyFill="1" applyBorder="1"/>
    <xf numFmtId="0" fontId="13" fillId="3" borderId="6" xfId="0" applyFont="1" applyFill="1" applyBorder="1" applyAlignment="1">
      <alignment vertical="center" wrapText="1"/>
    </xf>
    <xf numFmtId="0" fontId="4" fillId="3" borderId="11" xfId="0" applyFont="1" applyFill="1" applyBorder="1"/>
    <xf numFmtId="0" fontId="16" fillId="4" borderId="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21" fillId="0" borderId="0" xfId="0" applyFont="1"/>
    <xf numFmtId="0" fontId="21" fillId="4" borderId="12" xfId="0" applyFont="1" applyFill="1" applyBorder="1" applyAlignment="1">
      <alignment horizontal="center" vertical="center"/>
    </xf>
    <xf numFmtId="164" fontId="21" fillId="7" borderId="5" xfId="0" applyNumberFormat="1" applyFont="1" applyFill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164" fontId="21" fillId="0" borderId="5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49" fontId="15" fillId="5" borderId="0" xfId="0" applyNumberFormat="1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164" fontId="21" fillId="7" borderId="3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164" fontId="21" fillId="7" borderId="9" xfId="0" applyNumberFormat="1" applyFont="1" applyFill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164" fontId="21" fillId="7" borderId="13" xfId="0" applyNumberFormat="1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0" fontId="4" fillId="3" borderId="16" xfId="0" applyFont="1" applyFill="1" applyBorder="1"/>
    <xf numFmtId="164" fontId="5" fillId="7" borderId="13" xfId="0" applyNumberFormat="1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vertical="center" wrapText="1"/>
    </xf>
    <xf numFmtId="164" fontId="21" fillId="7" borderId="22" xfId="0" applyNumberFormat="1" applyFont="1" applyFill="1" applyBorder="1" applyAlignment="1">
      <alignment horizontal="center" vertical="center"/>
    </xf>
    <xf numFmtId="164" fontId="5" fillId="7" borderId="22" xfId="0" applyNumberFormat="1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vertical="center" wrapText="1"/>
    </xf>
    <xf numFmtId="0" fontId="13" fillId="3" borderId="24" xfId="0" applyFont="1" applyFill="1" applyBorder="1" applyAlignment="1">
      <alignment vertical="center" wrapText="1"/>
    </xf>
    <xf numFmtId="164" fontId="21" fillId="7" borderId="25" xfId="0" applyNumberFormat="1" applyFont="1" applyFill="1" applyBorder="1" applyAlignment="1">
      <alignment horizontal="center" vertical="center"/>
    </xf>
    <xf numFmtId="164" fontId="21" fillId="0" borderId="25" xfId="0" applyNumberFormat="1" applyFont="1" applyBorder="1" applyAlignment="1">
      <alignment horizontal="center" vertical="center"/>
    </xf>
    <xf numFmtId="164" fontId="21" fillId="7" borderId="26" xfId="0" applyNumberFormat="1" applyFont="1" applyFill="1" applyBorder="1" applyAlignment="1">
      <alignment horizontal="center" vertical="center"/>
    </xf>
    <xf numFmtId="0" fontId="21" fillId="0" borderId="0" xfId="0" applyFont="1" applyBorder="1"/>
    <xf numFmtId="0" fontId="21" fillId="4" borderId="14" xfId="0" applyFont="1" applyFill="1" applyBorder="1" applyAlignment="1">
      <alignment horizontal="center" vertical="center"/>
    </xf>
    <xf numFmtId="0" fontId="21" fillId="7" borderId="5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horizontal="center" vertical="center"/>
    </xf>
    <xf numFmtId="49" fontId="15" fillId="5" borderId="28" xfId="0" applyNumberFormat="1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 wrapText="1"/>
    </xf>
    <xf numFmtId="164" fontId="21" fillId="0" borderId="6" xfId="0" applyNumberFormat="1" applyFont="1" applyBorder="1" applyAlignment="1">
      <alignment horizontal="center" vertical="center"/>
    </xf>
    <xf numFmtId="164" fontId="21" fillId="7" borderId="29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0" xfId="0" applyFont="1"/>
    <xf numFmtId="164" fontId="21" fillId="3" borderId="5" xfId="0" applyNumberFormat="1" applyFont="1" applyFill="1" applyBorder="1" applyAlignment="1">
      <alignment vertical="center"/>
    </xf>
    <xf numFmtId="0" fontId="21" fillId="8" borderId="12" xfId="0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21" fillId="7" borderId="6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164" fontId="5" fillId="7" borderId="29" xfId="0" applyNumberFormat="1" applyFont="1" applyFill="1" applyBorder="1" applyAlignment="1">
      <alignment horizontal="center" vertical="center"/>
    </xf>
    <xf numFmtId="0" fontId="21" fillId="5" borderId="2" xfId="0" applyFont="1" applyFill="1" applyBorder="1"/>
    <xf numFmtId="0" fontId="21" fillId="5" borderId="7" xfId="0" applyFont="1" applyFill="1" applyBorder="1"/>
    <xf numFmtId="0" fontId="21" fillId="5" borderId="8" xfId="0" applyFont="1" applyFill="1" applyBorder="1"/>
    <xf numFmtId="0" fontId="21" fillId="3" borderId="3" xfId="0" applyFont="1" applyFill="1" applyBorder="1"/>
    <xf numFmtId="0" fontId="21" fillId="3" borderId="1" xfId="0" applyFont="1" applyFill="1" applyBorder="1" applyAlignment="1">
      <alignment horizontal="center" vertical="center"/>
    </xf>
    <xf numFmtId="4" fontId="21" fillId="4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" fontId="21" fillId="3" borderId="30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165" fontId="21" fillId="4" borderId="1" xfId="0" applyNumberFormat="1" applyFont="1" applyFill="1" applyBorder="1" applyAlignment="1">
      <alignment horizontal="center" vertical="center"/>
    </xf>
    <xf numFmtId="165" fontId="21" fillId="3" borderId="30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vertical="center" wrapText="1"/>
    </xf>
    <xf numFmtId="0" fontId="21" fillId="4" borderId="6" xfId="0" applyFont="1" applyFill="1" applyBorder="1" applyAlignment="1">
      <alignment horizontal="center" vertical="center"/>
    </xf>
    <xf numFmtId="0" fontId="21" fillId="0" borderId="5" xfId="0" applyFont="1" applyBorder="1"/>
    <xf numFmtId="164" fontId="21" fillId="7" borderId="17" xfId="0" applyNumberFormat="1" applyFont="1" applyFill="1" applyBorder="1" applyAlignment="1">
      <alignment horizontal="center" vertical="center"/>
    </xf>
    <xf numFmtId="164" fontId="5" fillId="7" borderId="5" xfId="0" applyNumberFormat="1" applyFont="1" applyFill="1" applyBorder="1" applyAlignment="1">
      <alignment horizontal="center" vertical="center"/>
    </xf>
    <xf numFmtId="164" fontId="23" fillId="3" borderId="5" xfId="0" applyNumberFormat="1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vertical="center"/>
    </xf>
    <xf numFmtId="0" fontId="9" fillId="4" borderId="19" xfId="0" applyFont="1" applyFill="1" applyBorder="1" applyAlignment="1">
      <alignment vertical="center"/>
    </xf>
    <xf numFmtId="0" fontId="15" fillId="4" borderId="56" xfId="0" applyFont="1" applyFill="1" applyBorder="1" applyAlignment="1">
      <alignment vertical="center"/>
    </xf>
    <xf numFmtId="164" fontId="15" fillId="0" borderId="5" xfId="0" applyNumberFormat="1" applyFont="1" applyFill="1" applyBorder="1" applyAlignment="1">
      <alignment horizontal="center" vertical="center"/>
    </xf>
    <xf numFmtId="0" fontId="21" fillId="3" borderId="30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4" fillId="3" borderId="38" xfId="0" applyFont="1" applyFill="1" applyBorder="1"/>
    <xf numFmtId="0" fontId="21" fillId="4" borderId="18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vertical="center" wrapText="1"/>
    </xf>
    <xf numFmtId="164" fontId="21" fillId="3" borderId="18" xfId="0" applyNumberFormat="1" applyFont="1" applyFill="1" applyBorder="1" applyAlignment="1">
      <alignment horizontal="center" vertical="center"/>
    </xf>
    <xf numFmtId="0" fontId="4" fillId="3" borderId="57" xfId="0" applyFont="1" applyFill="1" applyBorder="1"/>
    <xf numFmtId="0" fontId="4" fillId="3" borderId="39" xfId="0" applyFont="1" applyFill="1" applyBorder="1"/>
    <xf numFmtId="0" fontId="21" fillId="4" borderId="16" xfId="0" applyFont="1" applyFill="1" applyBorder="1" applyAlignment="1">
      <alignment horizontal="center" vertical="center"/>
    </xf>
    <xf numFmtId="164" fontId="21" fillId="3" borderId="16" xfId="0" applyNumberFormat="1" applyFont="1" applyFill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164" fontId="21" fillId="7" borderId="16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/>
    </xf>
    <xf numFmtId="165" fontId="21" fillId="4" borderId="30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165" fontId="21" fillId="4" borderId="2" xfId="0" applyNumberFormat="1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horizontal="left" vertical="center" wrapText="1"/>
    </xf>
    <xf numFmtId="0" fontId="21" fillId="4" borderId="12" xfId="0" applyFont="1" applyFill="1" applyBorder="1" applyAlignment="1">
      <alignment horizontal="center" vertical="center" wrapText="1"/>
    </xf>
    <xf numFmtId="164" fontId="21" fillId="0" borderId="6" xfId="0" applyNumberFormat="1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vertical="center" wrapText="1"/>
    </xf>
    <xf numFmtId="0" fontId="5" fillId="3" borderId="47" xfId="0" applyFont="1" applyFill="1" applyBorder="1" applyAlignment="1">
      <alignment horizontal="center" vertical="center"/>
    </xf>
    <xf numFmtId="165" fontId="5" fillId="4" borderId="8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164" fontId="21" fillId="3" borderId="1" xfId="0" applyNumberFormat="1" applyFont="1" applyFill="1" applyBorder="1" applyAlignment="1">
      <alignment horizontal="center" vertical="center"/>
    </xf>
    <xf numFmtId="164" fontId="21" fillId="7" borderId="1" xfId="0" applyNumberFormat="1" applyFont="1" applyFill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0" fontId="13" fillId="3" borderId="27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4" fillId="3" borderId="43" xfId="0" applyFont="1" applyFill="1" applyBorder="1" applyAlignment="1">
      <alignment vertical="center"/>
    </xf>
    <xf numFmtId="164" fontId="21" fillId="0" borderId="5" xfId="0" applyNumberFormat="1" applyFont="1" applyBorder="1" applyAlignment="1">
      <alignment horizontal="center" vertical="center" wrapText="1"/>
    </xf>
    <xf numFmtId="164" fontId="21" fillId="0" borderId="55" xfId="0" applyNumberFormat="1" applyFont="1" applyFill="1" applyBorder="1" applyAlignment="1">
      <alignment horizontal="center" vertical="center"/>
    </xf>
    <xf numFmtId="164" fontId="33" fillId="3" borderId="5" xfId="0" applyNumberFormat="1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10" borderId="0" xfId="0" applyFont="1" applyFill="1"/>
    <xf numFmtId="0" fontId="4" fillId="10" borderId="5" xfId="0" applyFont="1" applyFill="1" applyBorder="1"/>
    <xf numFmtId="0" fontId="21" fillId="10" borderId="12" xfId="0" applyFont="1" applyFill="1" applyBorder="1" applyAlignment="1">
      <alignment horizontal="center" vertical="center" wrapText="1"/>
    </xf>
    <xf numFmtId="0" fontId="13" fillId="10" borderId="6" xfId="0" applyFont="1" applyFill="1" applyBorder="1" applyAlignment="1">
      <alignment vertical="center" wrapText="1"/>
    </xf>
    <xf numFmtId="0" fontId="13" fillId="10" borderId="3" xfId="0" applyFont="1" applyFill="1" applyBorder="1" applyAlignment="1">
      <alignment vertical="center" wrapText="1"/>
    </xf>
    <xf numFmtId="164" fontId="21" fillId="10" borderId="3" xfId="0" applyNumberFormat="1" applyFont="1" applyFill="1" applyBorder="1" applyAlignment="1">
      <alignment horizontal="center" vertical="center"/>
    </xf>
    <xf numFmtId="164" fontId="21" fillId="10" borderId="9" xfId="0" applyNumberFormat="1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 wrapText="1"/>
    </xf>
    <xf numFmtId="0" fontId="9" fillId="3" borderId="58" xfId="0" applyFont="1" applyFill="1" applyBorder="1" applyAlignment="1">
      <alignment horizontal="left" vertical="center" wrapText="1"/>
    </xf>
    <xf numFmtId="0" fontId="29" fillId="3" borderId="58" xfId="0" applyFont="1" applyFill="1" applyBorder="1" applyAlignment="1">
      <alignment horizontal="left" vertical="center" wrapText="1"/>
    </xf>
    <xf numFmtId="164" fontId="21" fillId="3" borderId="6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165" fontId="21" fillId="3" borderId="7" xfId="0" applyNumberFormat="1" applyFont="1" applyFill="1" applyBorder="1" applyAlignment="1">
      <alignment horizontal="center" vertical="center"/>
    </xf>
    <xf numFmtId="165" fontId="21" fillId="3" borderId="8" xfId="0" applyNumberFormat="1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164" fontId="21" fillId="3" borderId="5" xfId="0" applyNumberFormat="1" applyFont="1" applyFill="1" applyBorder="1" applyAlignment="1">
      <alignment horizontal="center" vertical="center"/>
    </xf>
    <xf numFmtId="164" fontId="21" fillId="3" borderId="6" xfId="0" applyNumberFormat="1" applyFont="1" applyFill="1" applyBorder="1" applyAlignment="1">
      <alignment horizontal="center" vertical="center"/>
    </xf>
    <xf numFmtId="164" fontId="21" fillId="3" borderId="3" xfId="0" applyNumberFormat="1" applyFont="1" applyFill="1" applyBorder="1" applyAlignment="1">
      <alignment horizontal="center" vertical="center"/>
    </xf>
    <xf numFmtId="164" fontId="21" fillId="3" borderId="4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21" fillId="0" borderId="4" xfId="0" applyNumberFormat="1" applyFont="1" applyFill="1" applyBorder="1" applyAlignment="1">
      <alignment horizontal="center" vertical="center"/>
    </xf>
    <xf numFmtId="164" fontId="21" fillId="0" borderId="3" xfId="0" applyNumberFormat="1" applyFont="1" applyFill="1" applyBorder="1" applyAlignment="1">
      <alignment horizontal="center" vertical="center"/>
    </xf>
    <xf numFmtId="164" fontId="21" fillId="10" borderId="5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4" borderId="30" xfId="0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center" vertical="center"/>
    </xf>
    <xf numFmtId="165" fontId="5" fillId="4" borderId="33" xfId="0" applyNumberFormat="1" applyFont="1" applyFill="1" applyBorder="1" applyAlignment="1">
      <alignment horizontal="center" vertical="center"/>
    </xf>
    <xf numFmtId="165" fontId="21" fillId="3" borderId="5" xfId="0" applyNumberFormat="1" applyFont="1" applyFill="1" applyBorder="1" applyAlignment="1">
      <alignment horizontal="center" vertical="center"/>
    </xf>
    <xf numFmtId="165" fontId="5" fillId="4" borderId="30" xfId="0" applyNumberFormat="1" applyFont="1" applyFill="1" applyBorder="1" applyAlignment="1">
      <alignment horizontal="center" vertical="center"/>
    </xf>
    <xf numFmtId="0" fontId="23" fillId="0" borderId="0" xfId="0" applyFont="1"/>
    <xf numFmtId="0" fontId="36" fillId="3" borderId="58" xfId="0" applyFont="1" applyFill="1" applyBorder="1" applyAlignment="1">
      <alignment horizontal="left" vertical="center" wrapText="1"/>
    </xf>
    <xf numFmtId="0" fontId="37" fillId="3" borderId="58" xfId="0" applyFont="1" applyFill="1" applyBorder="1" applyAlignment="1">
      <alignment horizontal="left" vertical="center" wrapText="1"/>
    </xf>
    <xf numFmtId="0" fontId="38" fillId="3" borderId="58" xfId="0" applyFont="1" applyFill="1" applyBorder="1" applyAlignment="1">
      <alignment horizontal="left" vertical="center" wrapText="1"/>
    </xf>
    <xf numFmtId="165" fontId="21" fillId="3" borderId="7" xfId="0" applyNumberFormat="1" applyFont="1" applyFill="1" applyBorder="1" applyAlignment="1">
      <alignment horizontal="center" vertical="center"/>
    </xf>
    <xf numFmtId="165" fontId="21" fillId="3" borderId="8" xfId="0" applyNumberFormat="1" applyFont="1" applyFill="1" applyBorder="1" applyAlignment="1">
      <alignment horizontal="center" vertical="center"/>
    </xf>
    <xf numFmtId="164" fontId="21" fillId="3" borderId="29" xfId="0" applyNumberFormat="1" applyFont="1" applyFill="1" applyBorder="1" applyAlignment="1">
      <alignment horizontal="center" vertical="center"/>
    </xf>
    <xf numFmtId="164" fontId="21" fillId="3" borderId="10" xfId="0" applyNumberFormat="1" applyFont="1" applyFill="1" applyBorder="1" applyAlignment="1">
      <alignment horizontal="center" vertical="center"/>
    </xf>
    <xf numFmtId="164" fontId="21" fillId="3" borderId="9" xfId="0" applyNumberFormat="1" applyFont="1" applyFill="1" applyBorder="1" applyAlignment="1">
      <alignment horizontal="center" vertical="center"/>
    </xf>
    <xf numFmtId="164" fontId="21" fillId="3" borderId="6" xfId="0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164" fontId="21" fillId="3" borderId="3" xfId="0" applyNumberFormat="1" applyFont="1" applyFill="1" applyBorder="1" applyAlignment="1">
      <alignment horizontal="center" vertical="center"/>
    </xf>
    <xf numFmtId="164" fontId="21" fillId="3" borderId="4" xfId="0" applyNumberFormat="1" applyFont="1" applyFill="1" applyBorder="1" applyAlignment="1">
      <alignment horizontal="center" vertical="center"/>
    </xf>
    <xf numFmtId="164" fontId="15" fillId="5" borderId="5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right" vertical="center" wrapText="1"/>
    </xf>
    <xf numFmtId="0" fontId="15" fillId="5" borderId="46" xfId="0" applyFont="1" applyFill="1" applyBorder="1" applyAlignment="1">
      <alignment horizontal="right" vertical="center" wrapText="1"/>
    </xf>
    <xf numFmtId="0" fontId="15" fillId="5" borderId="28" xfId="0" applyFont="1" applyFill="1" applyBorder="1" applyAlignment="1">
      <alignment horizontal="right" vertical="center" wrapText="1"/>
    </xf>
    <xf numFmtId="0" fontId="15" fillId="5" borderId="47" xfId="0" applyFont="1" applyFill="1" applyBorder="1" applyAlignment="1">
      <alignment horizontal="right" vertical="center" wrapText="1"/>
    </xf>
    <xf numFmtId="164" fontId="15" fillId="5" borderId="55" xfId="0" applyNumberFormat="1" applyFont="1" applyFill="1" applyBorder="1" applyAlignment="1">
      <alignment horizontal="center" vertical="center"/>
    </xf>
    <xf numFmtId="164" fontId="15" fillId="5" borderId="7" xfId="0" applyNumberFormat="1" applyFont="1" applyFill="1" applyBorder="1" applyAlignment="1">
      <alignment horizontal="center" vertical="center"/>
    </xf>
    <xf numFmtId="164" fontId="15" fillId="5" borderId="8" xfId="0" applyNumberFormat="1" applyFont="1" applyFill="1" applyBorder="1" applyAlignment="1">
      <alignment horizontal="center" vertical="center"/>
    </xf>
    <xf numFmtId="164" fontId="4" fillId="5" borderId="3" xfId="0" applyNumberFormat="1" applyFont="1" applyFill="1" applyBorder="1" applyAlignment="1">
      <alignment horizontal="center" vertical="center"/>
    </xf>
    <xf numFmtId="164" fontId="4" fillId="5" borderId="5" xfId="0" applyNumberFormat="1" applyFont="1" applyFill="1" applyBorder="1" applyAlignment="1">
      <alignment horizontal="center" vertical="center"/>
    </xf>
    <xf numFmtId="164" fontId="15" fillId="5" borderId="54" xfId="0" applyNumberFormat="1" applyFont="1" applyFill="1" applyBorder="1" applyAlignment="1">
      <alignment horizontal="center" vertical="center"/>
    </xf>
    <xf numFmtId="164" fontId="15" fillId="5" borderId="44" xfId="0" applyNumberFormat="1" applyFont="1" applyFill="1" applyBorder="1" applyAlignment="1">
      <alignment horizontal="center" vertical="center"/>
    </xf>
    <xf numFmtId="164" fontId="15" fillId="5" borderId="35" xfId="0" applyNumberFormat="1" applyFont="1" applyFill="1" applyBorder="1" applyAlignment="1">
      <alignment horizontal="center" vertical="center"/>
    </xf>
    <xf numFmtId="164" fontId="15" fillId="5" borderId="2" xfId="0" applyNumberFormat="1" applyFont="1" applyFill="1" applyBorder="1" applyAlignment="1">
      <alignment horizontal="center" vertical="center"/>
    </xf>
    <xf numFmtId="164" fontId="15" fillId="5" borderId="34" xfId="0" applyNumberFormat="1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3" borderId="40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1" fillId="7" borderId="41" xfId="0" applyFont="1" applyFill="1" applyBorder="1" applyAlignment="1">
      <alignment horizontal="center" vertical="center" wrapText="1"/>
    </xf>
    <xf numFmtId="0" fontId="11" fillId="7" borderId="42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164" fontId="22" fillId="0" borderId="2" xfId="0" applyNumberFormat="1" applyFont="1" applyFill="1" applyBorder="1" applyAlignment="1">
      <alignment horizontal="center" vertical="center"/>
    </xf>
    <xf numFmtId="164" fontId="22" fillId="0" borderId="8" xfId="0" applyNumberFormat="1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 wrapText="1"/>
    </xf>
    <xf numFmtId="0" fontId="12" fillId="7" borderId="49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164" fontId="21" fillId="3" borderId="25" xfId="0" applyNumberFormat="1" applyFont="1" applyFill="1" applyBorder="1" applyAlignment="1">
      <alignment horizontal="center" vertical="center"/>
    </xf>
    <xf numFmtId="164" fontId="21" fillId="3" borderId="52" xfId="0" applyNumberFormat="1" applyFont="1" applyFill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 wrapText="1"/>
    </xf>
    <xf numFmtId="164" fontId="15" fillId="5" borderId="3" xfId="0" applyNumberFormat="1" applyFont="1" applyFill="1" applyBorder="1" applyAlignment="1">
      <alignment horizontal="center" vertical="center"/>
    </xf>
    <xf numFmtId="164" fontId="15" fillId="5" borderId="6" xfId="0" applyNumberFormat="1" applyFont="1" applyFill="1" applyBorder="1" applyAlignment="1">
      <alignment horizontal="center" vertical="center"/>
    </xf>
    <xf numFmtId="164" fontId="15" fillId="5" borderId="4" xfId="0" applyNumberFormat="1" applyFont="1" applyFill="1" applyBorder="1" applyAlignment="1">
      <alignment horizontal="center" vertical="center"/>
    </xf>
    <xf numFmtId="164" fontId="15" fillId="5" borderId="25" xfId="0" applyNumberFormat="1" applyFont="1" applyFill="1" applyBorder="1" applyAlignment="1">
      <alignment horizontal="center" vertical="center"/>
    </xf>
    <xf numFmtId="0" fontId="9" fillId="4" borderId="43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15" fillId="4" borderId="43" xfId="0" applyFont="1" applyFill="1" applyBorder="1" applyAlignment="1">
      <alignment horizontal="center" vertical="center"/>
    </xf>
    <xf numFmtId="0" fontId="15" fillId="4" borderId="43" xfId="0" applyFont="1" applyFill="1" applyBorder="1" applyAlignment="1">
      <alignment horizontal="center"/>
    </xf>
    <xf numFmtId="0" fontId="15" fillId="4" borderId="21" xfId="0" applyFont="1" applyFill="1" applyBorder="1" applyAlignment="1">
      <alignment horizontal="center"/>
    </xf>
    <xf numFmtId="0" fontId="15" fillId="5" borderId="27" xfId="0" applyFont="1" applyFill="1" applyBorder="1" applyAlignment="1">
      <alignment horizontal="right" vertical="center" wrapText="1"/>
    </xf>
    <xf numFmtId="0" fontId="15" fillId="5" borderId="45" xfId="0" applyFont="1" applyFill="1" applyBorder="1" applyAlignment="1">
      <alignment horizontal="right" vertical="center" wrapText="1"/>
    </xf>
    <xf numFmtId="0" fontId="15" fillId="4" borderId="30" xfId="0" applyFont="1" applyFill="1" applyBorder="1" applyAlignment="1">
      <alignment horizontal="center" vertical="center"/>
    </xf>
    <xf numFmtId="0" fontId="15" fillId="4" borderId="50" xfId="0" applyFont="1" applyFill="1" applyBorder="1" applyAlignment="1">
      <alignment horizontal="center" vertical="center"/>
    </xf>
    <xf numFmtId="164" fontId="5" fillId="3" borderId="29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164" fontId="5" fillId="7" borderId="6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164" fontId="5" fillId="7" borderId="3" xfId="0" applyNumberFormat="1" applyFont="1" applyFill="1" applyBorder="1" applyAlignment="1">
      <alignment horizontal="center" vertical="center"/>
    </xf>
    <xf numFmtId="164" fontId="15" fillId="5" borderId="32" xfId="0" applyNumberFormat="1" applyFont="1" applyFill="1" applyBorder="1" applyAlignment="1">
      <alignment horizontal="center" vertical="center"/>
    </xf>
    <xf numFmtId="164" fontId="15" fillId="5" borderId="3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21" fillId="3" borderId="53" xfId="0" applyNumberFormat="1" applyFont="1" applyFill="1" applyBorder="1" applyAlignment="1">
      <alignment horizontal="center" vertical="center"/>
    </xf>
    <xf numFmtId="165" fontId="21" fillId="3" borderId="2" xfId="0" applyNumberFormat="1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164" fontId="21" fillId="3" borderId="5" xfId="0" applyNumberFormat="1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5" borderId="51" xfId="0" applyFont="1" applyFill="1" applyBorder="1" applyAlignment="1">
      <alignment horizontal="right" vertical="center" wrapText="1"/>
    </xf>
    <xf numFmtId="0" fontId="6" fillId="9" borderId="28" xfId="0" applyFont="1" applyFill="1" applyBorder="1" applyAlignment="1">
      <alignment horizontal="center" vertical="center"/>
    </xf>
    <xf numFmtId="0" fontId="6" fillId="9" borderId="49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88;&#1091;&#1087;&#1087;&#1072;%20&#1087;&#1088;&#1086;&#1076;&#1072;&#1078;\&#1057;&#1050;&#1051;&#1040;&#1044;%202011-2017\&#1057;&#1050;&#1051;&#1040;&#1044;%202017%20&#1075;&#1086;&#1076;\&#1044;&#1042;&#1048;&#1046;&#1045;&#1053;&#1048;&#1045;%20&#1058;&#1055;%202015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</sheetNames>
    <sheetDataSet>
      <sheetData sheetId="0" refreshError="1"/>
      <sheetData sheetId="1" refreshError="1">
        <row r="83">
          <cell r="K83">
            <v>4.38</v>
          </cell>
        </row>
        <row r="84">
          <cell r="H84">
            <v>0</v>
          </cell>
        </row>
        <row r="87">
          <cell r="H87">
            <v>5.6639999999999997</v>
          </cell>
        </row>
        <row r="89">
          <cell r="H89">
            <v>0.67300000000000004</v>
          </cell>
        </row>
        <row r="90">
          <cell r="H90">
            <v>0.70899999999999996</v>
          </cell>
        </row>
        <row r="91">
          <cell r="H91">
            <v>0</v>
          </cell>
        </row>
        <row r="94">
          <cell r="H94">
            <v>34.226999999999997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S334"/>
  <sheetViews>
    <sheetView tabSelected="1" zoomScaleNormal="100" workbookViewId="0">
      <selection activeCell="C3" sqref="C3"/>
    </sheetView>
  </sheetViews>
  <sheetFormatPr defaultRowHeight="15" x14ac:dyDescent="0.25"/>
  <cols>
    <col min="1" max="1" width="8.42578125" style="30" customWidth="1"/>
    <col min="2" max="2" width="9.140625" style="30" customWidth="1"/>
    <col min="3" max="3" width="57.140625" style="30" customWidth="1"/>
    <col min="4" max="4" width="2.85546875" style="30" hidden="1" customWidth="1"/>
    <col min="5" max="5" width="10.85546875" style="147" customWidth="1"/>
    <col min="6" max="6" width="8.42578125" style="147" customWidth="1"/>
    <col min="7" max="7" width="10.85546875" style="147" customWidth="1"/>
    <col min="8" max="8" width="11.42578125" style="30" customWidth="1"/>
    <col min="9" max="9" width="70.140625" style="30" bestFit="1" customWidth="1"/>
    <col min="10" max="16384" width="9.140625" style="30"/>
  </cols>
  <sheetData>
    <row r="1" spans="1:8" s="1" customFormat="1" ht="18.75" customHeight="1" x14ac:dyDescent="0.2">
      <c r="C1" s="200" t="s">
        <v>242</v>
      </c>
      <c r="D1" s="200"/>
      <c r="E1" s="200"/>
      <c r="F1" s="200"/>
      <c r="G1" s="200"/>
    </row>
    <row r="2" spans="1:8" s="1" customFormat="1" ht="18.75" customHeight="1" x14ac:dyDescent="0.2">
      <c r="C2" s="200"/>
      <c r="D2" s="200"/>
      <c r="E2" s="200"/>
      <c r="F2" s="200"/>
      <c r="G2" s="200"/>
    </row>
    <row r="3" spans="1:8" s="1" customFormat="1" ht="12.75" customHeight="1" x14ac:dyDescent="0.2">
      <c r="C3" s="250" t="s">
        <v>229</v>
      </c>
      <c r="E3" s="2"/>
      <c r="F3" s="249">
        <v>42926</v>
      </c>
      <c r="G3" s="2"/>
    </row>
    <row r="4" spans="1:8" ht="15.75" thickBot="1" x14ac:dyDescent="0.3"/>
    <row r="5" spans="1:8" s="4" customFormat="1" ht="42" customHeight="1" x14ac:dyDescent="0.25">
      <c r="A5" s="216" t="s">
        <v>4</v>
      </c>
      <c r="B5" s="218" t="s">
        <v>5</v>
      </c>
      <c r="C5" s="201" t="s">
        <v>6</v>
      </c>
      <c r="D5" s="201" t="s">
        <v>7</v>
      </c>
      <c r="E5" s="203" t="s">
        <v>8</v>
      </c>
      <c r="F5" s="205" t="s">
        <v>9</v>
      </c>
      <c r="G5" s="209" t="s">
        <v>10</v>
      </c>
      <c r="H5" s="211" t="s">
        <v>11</v>
      </c>
    </row>
    <row r="6" spans="1:8" s="4" customFormat="1" ht="12" customHeight="1" thickBot="1" x14ac:dyDescent="0.3">
      <c r="A6" s="217"/>
      <c r="B6" s="219"/>
      <c r="C6" s="202"/>
      <c r="D6" s="202"/>
      <c r="E6" s="204"/>
      <c r="F6" s="206"/>
      <c r="G6" s="210"/>
      <c r="H6" s="212"/>
    </row>
    <row r="7" spans="1:8" s="4" customFormat="1" ht="15.75" customHeight="1" thickBot="1" x14ac:dyDescent="0.3">
      <c r="A7" s="11"/>
      <c r="B7" s="224" t="s">
        <v>12</v>
      </c>
      <c r="C7" s="225"/>
      <c r="D7" s="225"/>
      <c r="E7" s="225"/>
      <c r="F7" s="225"/>
      <c r="G7" s="94"/>
      <c r="H7" s="12"/>
    </row>
    <row r="8" spans="1:8" s="4" customFormat="1" ht="22.5" x14ac:dyDescent="0.2">
      <c r="A8" s="13" t="s">
        <v>0</v>
      </c>
      <c r="B8" s="37">
        <v>2012</v>
      </c>
      <c r="C8" s="14" t="s">
        <v>96</v>
      </c>
      <c r="D8" s="14" t="s">
        <v>1</v>
      </c>
      <c r="E8" s="38">
        <v>6.569</v>
      </c>
      <c r="F8" s="39"/>
      <c r="G8" s="40">
        <f>E8</f>
        <v>6.569</v>
      </c>
      <c r="H8" s="207">
        <f>G8+G9</f>
        <v>11.548999999999999</v>
      </c>
    </row>
    <row r="9" spans="1:8" s="4" customFormat="1" ht="23.25" thickBot="1" x14ac:dyDescent="0.25">
      <c r="A9" s="13" t="s">
        <v>0</v>
      </c>
      <c r="B9" s="37">
        <v>2012</v>
      </c>
      <c r="C9" s="14" t="s">
        <v>97</v>
      </c>
      <c r="D9" s="14" t="s">
        <v>1</v>
      </c>
      <c r="E9" s="38">
        <v>6.093</v>
      </c>
      <c r="F9" s="39">
        <v>1.113</v>
      </c>
      <c r="G9" s="40">
        <f>E9-F9</f>
        <v>4.9800000000000004</v>
      </c>
      <c r="H9" s="208"/>
    </row>
    <row r="10" spans="1:8" ht="23.25" hidden="1" customHeight="1" x14ac:dyDescent="0.25">
      <c r="A10" s="5" t="s">
        <v>0</v>
      </c>
      <c r="B10" s="31">
        <v>2011</v>
      </c>
      <c r="C10" s="6" t="s">
        <v>98</v>
      </c>
      <c r="D10" s="6"/>
      <c r="E10" s="38">
        <v>10.321</v>
      </c>
      <c r="F10" s="158">
        <v>10.321</v>
      </c>
      <c r="G10" s="42">
        <f>E10-F10</f>
        <v>0</v>
      </c>
      <c r="H10" s="102">
        <f>G10</f>
        <v>0</v>
      </c>
    </row>
    <row r="11" spans="1:8" ht="30" x14ac:dyDescent="0.25">
      <c r="A11" s="5" t="s">
        <v>0</v>
      </c>
      <c r="B11" s="120" t="s">
        <v>94</v>
      </c>
      <c r="C11" s="22" t="s">
        <v>99</v>
      </c>
      <c r="D11" s="14"/>
      <c r="E11" s="38">
        <v>60.4</v>
      </c>
      <c r="F11" s="158"/>
      <c r="G11" s="40">
        <f>E11</f>
        <v>60.4</v>
      </c>
      <c r="H11" s="153">
        <f>G11</f>
        <v>60.4</v>
      </c>
    </row>
    <row r="12" spans="1:8" s="136" customFormat="1" ht="30" x14ac:dyDescent="0.25">
      <c r="A12" s="137" t="s">
        <v>0</v>
      </c>
      <c r="B12" s="138" t="s">
        <v>215</v>
      </c>
      <c r="C12" s="139" t="s">
        <v>216</v>
      </c>
      <c r="D12" s="140"/>
      <c r="E12" s="141">
        <v>2.57</v>
      </c>
      <c r="F12" s="141"/>
      <c r="G12" s="142">
        <f>E12</f>
        <v>2.57</v>
      </c>
      <c r="H12" s="159">
        <f>G12</f>
        <v>2.57</v>
      </c>
    </row>
    <row r="13" spans="1:8" ht="22.5" x14ac:dyDescent="0.25">
      <c r="A13" s="5" t="s">
        <v>0</v>
      </c>
      <c r="B13" s="31">
        <v>2007</v>
      </c>
      <c r="C13" s="6" t="s">
        <v>100</v>
      </c>
      <c r="D13" s="6" t="s">
        <v>1</v>
      </c>
      <c r="E13" s="38">
        <v>1.3779999999999999</v>
      </c>
      <c r="F13" s="158"/>
      <c r="G13" s="42">
        <f>E13-F13</f>
        <v>1.3779999999999999</v>
      </c>
      <c r="H13" s="133">
        <v>1.3779999999999999</v>
      </c>
    </row>
    <row r="14" spans="1:8" ht="30" x14ac:dyDescent="0.25">
      <c r="A14" s="7" t="s">
        <v>0</v>
      </c>
      <c r="B14" s="120" t="s">
        <v>93</v>
      </c>
      <c r="C14" s="6" t="s">
        <v>101</v>
      </c>
      <c r="D14" s="6"/>
      <c r="E14" s="32">
        <v>37.957999999999998</v>
      </c>
      <c r="F14" s="34"/>
      <c r="G14" s="32">
        <f>E14-F14</f>
        <v>37.957999999999998</v>
      </c>
      <c r="H14" s="175">
        <f>G14+G15</f>
        <v>40.393999999999998</v>
      </c>
    </row>
    <row r="15" spans="1:8" ht="30" x14ac:dyDescent="0.25">
      <c r="A15" s="5" t="s">
        <v>0</v>
      </c>
      <c r="B15" s="120" t="s">
        <v>93</v>
      </c>
      <c r="C15" s="6" t="s">
        <v>101</v>
      </c>
      <c r="D15" s="6"/>
      <c r="E15" s="32">
        <v>2.4359999999999999</v>
      </c>
      <c r="F15" s="34"/>
      <c r="G15" s="32">
        <f>E15-F15</f>
        <v>2.4359999999999999</v>
      </c>
      <c r="H15" s="178"/>
    </row>
    <row r="16" spans="1:8" ht="22.5" x14ac:dyDescent="0.25">
      <c r="A16" s="5" t="s">
        <v>0</v>
      </c>
      <c r="B16" s="31">
        <v>2014</v>
      </c>
      <c r="C16" s="6" t="s">
        <v>102</v>
      </c>
      <c r="D16" s="6" t="s">
        <v>1</v>
      </c>
      <c r="E16" s="38">
        <v>14.53</v>
      </c>
      <c r="F16" s="158"/>
      <c r="G16" s="42">
        <f>E16-F16</f>
        <v>14.53</v>
      </c>
      <c r="H16" s="175">
        <f t="shared" ref="H16" si="0">G16+G17</f>
        <v>16.29</v>
      </c>
    </row>
    <row r="17" spans="1:8" ht="22.5" x14ac:dyDescent="0.25">
      <c r="A17" s="5" t="s">
        <v>0</v>
      </c>
      <c r="B17" s="31">
        <v>2012</v>
      </c>
      <c r="C17" s="6" t="s">
        <v>103</v>
      </c>
      <c r="D17" s="6" t="s">
        <v>1</v>
      </c>
      <c r="E17" s="38">
        <v>1.76</v>
      </c>
      <c r="F17" s="158"/>
      <c r="G17" s="42">
        <f>E17-F17</f>
        <v>1.76</v>
      </c>
      <c r="H17" s="178"/>
    </row>
    <row r="18" spans="1:8" ht="22.5" x14ac:dyDescent="0.25">
      <c r="A18" s="5" t="s">
        <v>0</v>
      </c>
      <c r="B18" s="43">
        <v>2007</v>
      </c>
      <c r="C18" s="6" t="s">
        <v>104</v>
      </c>
      <c r="D18" s="6" t="s">
        <v>1</v>
      </c>
      <c r="E18" s="38">
        <v>2.125</v>
      </c>
      <c r="F18" s="15"/>
      <c r="G18" s="42">
        <f>E18-F18</f>
        <v>2.125</v>
      </c>
      <c r="H18" s="175">
        <f t="shared" ref="H18" si="1">G18+G19</f>
        <v>16.737000000000002</v>
      </c>
    </row>
    <row r="19" spans="1:8" ht="26.25" x14ac:dyDescent="0.25">
      <c r="A19" s="5" t="s">
        <v>0</v>
      </c>
      <c r="B19" s="61">
        <v>2014</v>
      </c>
      <c r="C19" s="6" t="s">
        <v>105</v>
      </c>
      <c r="D19" s="6"/>
      <c r="E19" s="32">
        <v>14.612</v>
      </c>
      <c r="F19" s="33"/>
      <c r="G19" s="91">
        <f>E19-F19</f>
        <v>14.612</v>
      </c>
      <c r="H19" s="178"/>
    </row>
    <row r="20" spans="1:8" ht="22.5" x14ac:dyDescent="0.25">
      <c r="A20" s="13" t="s">
        <v>14</v>
      </c>
      <c r="B20" s="37">
        <v>2010</v>
      </c>
      <c r="C20" s="14" t="s">
        <v>106</v>
      </c>
      <c r="D20" s="46" t="s">
        <v>1</v>
      </c>
      <c r="E20" s="38">
        <v>0.70699999999999996</v>
      </c>
      <c r="F20" s="41"/>
      <c r="G20" s="90">
        <f>E20-F20</f>
        <v>0.70699999999999996</v>
      </c>
      <c r="H20" s="179">
        <f>G20+G21+G22+G23</f>
        <v>29.670999999999999</v>
      </c>
    </row>
    <row r="21" spans="1:8" ht="22.5" x14ac:dyDescent="0.25">
      <c r="A21" s="13" t="s">
        <v>14</v>
      </c>
      <c r="B21" s="31">
        <v>2013</v>
      </c>
      <c r="C21" s="6" t="s">
        <v>106</v>
      </c>
      <c r="D21" s="14" t="s">
        <v>1</v>
      </c>
      <c r="E21" s="38">
        <v>5.2350000000000003</v>
      </c>
      <c r="F21" s="41"/>
      <c r="G21" s="47">
        <v>5.2350000000000003</v>
      </c>
      <c r="H21" s="179"/>
    </row>
    <row r="22" spans="1:8" ht="22.5" x14ac:dyDescent="0.25">
      <c r="A22" s="13" t="s">
        <v>14</v>
      </c>
      <c r="B22" s="31">
        <v>2013</v>
      </c>
      <c r="C22" s="6" t="s">
        <v>106</v>
      </c>
      <c r="D22" s="14" t="s">
        <v>1</v>
      </c>
      <c r="E22" s="38">
        <v>18.077999999999999</v>
      </c>
      <c r="F22" s="41"/>
      <c r="G22" s="48">
        <f>E22-F22</f>
        <v>18.077999999999999</v>
      </c>
      <c r="H22" s="179"/>
    </row>
    <row r="23" spans="1:8" ht="23.25" thickBot="1" x14ac:dyDescent="0.3">
      <c r="A23" s="44" t="s">
        <v>14</v>
      </c>
      <c r="B23" s="49">
        <v>2008</v>
      </c>
      <c r="C23" s="50" t="s">
        <v>106</v>
      </c>
      <c r="D23" s="51" t="s">
        <v>1</v>
      </c>
      <c r="E23" s="52">
        <v>5.6509999999999998</v>
      </c>
      <c r="F23" s="53"/>
      <c r="G23" s="54">
        <f>E23-F23</f>
        <v>5.6509999999999998</v>
      </c>
      <c r="H23" s="213"/>
    </row>
    <row r="24" spans="1:8" x14ac:dyDescent="0.25">
      <c r="A24" s="9"/>
      <c r="B24" s="35"/>
      <c r="C24" s="184"/>
      <c r="D24" s="184"/>
      <c r="E24" s="220"/>
      <c r="F24" s="222"/>
      <c r="G24" s="222">
        <f>SUM(G8:G23)</f>
        <v>178.989</v>
      </c>
      <c r="H24" s="191">
        <f>SUM(H8:H23)</f>
        <v>178.98899999999998</v>
      </c>
    </row>
    <row r="25" spans="1:8" ht="15.75" thickBot="1" x14ac:dyDescent="0.3">
      <c r="A25" s="9"/>
      <c r="B25" s="35"/>
      <c r="C25" s="184"/>
      <c r="D25" s="184"/>
      <c r="E25" s="180"/>
      <c r="F25" s="222"/>
      <c r="G25" s="222"/>
      <c r="H25" s="192"/>
    </row>
    <row r="26" spans="1:8" ht="15.75" hidden="1" thickBot="1" x14ac:dyDescent="0.3">
      <c r="A26" s="9"/>
      <c r="B26" s="35"/>
      <c r="C26" s="184"/>
      <c r="D26" s="184"/>
      <c r="E26" s="180"/>
      <c r="F26" s="222"/>
      <c r="G26" s="222"/>
      <c r="H26" s="192"/>
    </row>
    <row r="27" spans="1:8" ht="15.75" hidden="1" thickBot="1" x14ac:dyDescent="0.3">
      <c r="A27" s="10"/>
      <c r="B27" s="36"/>
      <c r="C27" s="184"/>
      <c r="D27" s="184"/>
      <c r="E27" s="221"/>
      <c r="F27" s="223"/>
      <c r="G27" s="223"/>
      <c r="H27" s="192"/>
    </row>
    <row r="28" spans="1:8" x14ac:dyDescent="0.25">
      <c r="A28" s="16"/>
      <c r="B28" s="226" t="s">
        <v>82</v>
      </c>
      <c r="C28" s="199"/>
      <c r="D28" s="199"/>
      <c r="E28" s="199"/>
      <c r="F28" s="199"/>
      <c r="G28" s="93"/>
      <c r="H28" s="17"/>
    </row>
    <row r="29" spans="1:8" ht="22.5" hidden="1" customHeight="1" x14ac:dyDescent="0.25">
      <c r="A29" s="5" t="s">
        <v>0</v>
      </c>
      <c r="B29" s="31">
        <v>2012</v>
      </c>
      <c r="C29" s="6" t="s">
        <v>15</v>
      </c>
      <c r="D29" s="6" t="s">
        <v>1</v>
      </c>
      <c r="E29" s="32">
        <v>2.0169999999999999</v>
      </c>
      <c r="F29" s="18">
        <f>0.148+1.869</f>
        <v>2.0169999999999999</v>
      </c>
      <c r="G29" s="42">
        <f>E29-F29</f>
        <v>0</v>
      </c>
      <c r="H29" s="233" t="e">
        <f>#REF!</f>
        <v>#REF!</v>
      </c>
    </row>
    <row r="30" spans="1:8" ht="22.5" hidden="1" customHeight="1" x14ac:dyDescent="0.25">
      <c r="A30" s="5" t="s">
        <v>0</v>
      </c>
      <c r="B30" s="31">
        <v>2012</v>
      </c>
      <c r="C30" s="6" t="s">
        <v>15</v>
      </c>
      <c r="D30" s="6" t="s">
        <v>1</v>
      </c>
      <c r="E30" s="32">
        <v>0.20399999999999999</v>
      </c>
      <c r="F30" s="18">
        <v>0.20399999999999999</v>
      </c>
      <c r="G30" s="42">
        <f>E30-F30</f>
        <v>0</v>
      </c>
      <c r="H30" s="234"/>
    </row>
    <row r="31" spans="1:8" ht="22.5" x14ac:dyDescent="0.25">
      <c r="A31" s="5" t="s">
        <v>0</v>
      </c>
      <c r="B31" s="31">
        <v>2013</v>
      </c>
      <c r="C31" s="6" t="s">
        <v>107</v>
      </c>
      <c r="D31" s="6" t="s">
        <v>1</v>
      </c>
      <c r="E31" s="32">
        <v>1.56</v>
      </c>
      <c r="F31" s="18"/>
      <c r="G31" s="42">
        <f>E31-F31</f>
        <v>1.56</v>
      </c>
      <c r="H31" s="155">
        <f>SUM(G31:G31)</f>
        <v>1.56</v>
      </c>
    </row>
    <row r="32" spans="1:8" ht="22.5" x14ac:dyDescent="0.25">
      <c r="A32" s="5" t="s">
        <v>0</v>
      </c>
      <c r="B32" s="31">
        <v>2013</v>
      </c>
      <c r="C32" s="6" t="s">
        <v>108</v>
      </c>
      <c r="D32" s="6" t="s">
        <v>1</v>
      </c>
      <c r="E32" s="32">
        <v>12.64</v>
      </c>
      <c r="F32" s="18"/>
      <c r="G32" s="42">
        <f>E32-F32</f>
        <v>12.64</v>
      </c>
      <c r="H32" s="235">
        <f>SUM(G32:G34)</f>
        <v>23.071000000000002</v>
      </c>
    </row>
    <row r="33" spans="1:8" ht="22.5" x14ac:dyDescent="0.25">
      <c r="A33" s="5" t="s">
        <v>0</v>
      </c>
      <c r="B33" s="31">
        <v>2013</v>
      </c>
      <c r="C33" s="6" t="s">
        <v>108</v>
      </c>
      <c r="D33" s="6" t="s">
        <v>1</v>
      </c>
      <c r="E33" s="32">
        <v>8.3409999999999993</v>
      </c>
      <c r="F33" s="18"/>
      <c r="G33" s="42">
        <f>E33-F33</f>
        <v>8.3409999999999993</v>
      </c>
      <c r="H33" s="236"/>
    </row>
    <row r="34" spans="1:8" ht="22.5" x14ac:dyDescent="0.25">
      <c r="A34" s="5" t="s">
        <v>0</v>
      </c>
      <c r="B34" s="31">
        <v>2013</v>
      </c>
      <c r="C34" s="6" t="s">
        <v>108</v>
      </c>
      <c r="D34" s="6" t="s">
        <v>1</v>
      </c>
      <c r="E34" s="32">
        <v>2.09</v>
      </c>
      <c r="F34" s="18"/>
      <c r="G34" s="42">
        <f>E34-F34</f>
        <v>2.09</v>
      </c>
      <c r="H34" s="237"/>
    </row>
    <row r="35" spans="1:8" ht="22.5" x14ac:dyDescent="0.25">
      <c r="A35" s="5" t="s">
        <v>0</v>
      </c>
      <c r="B35" s="31">
        <v>2013</v>
      </c>
      <c r="C35" s="6" t="s">
        <v>109</v>
      </c>
      <c r="D35" s="6" t="s">
        <v>1</v>
      </c>
      <c r="E35" s="32">
        <v>10.36</v>
      </c>
      <c r="F35" s="18"/>
      <c r="G35" s="42">
        <f>E35-F35</f>
        <v>10.36</v>
      </c>
      <c r="H35" s="156">
        <f>SUM(G35)</f>
        <v>10.36</v>
      </c>
    </row>
    <row r="36" spans="1:8" ht="22.5" x14ac:dyDescent="0.25">
      <c r="A36" s="5" t="s">
        <v>0</v>
      </c>
      <c r="B36" s="31">
        <v>2012</v>
      </c>
      <c r="C36" s="6" t="s">
        <v>110</v>
      </c>
      <c r="D36" s="6" t="s">
        <v>1</v>
      </c>
      <c r="E36" s="32">
        <v>4.1260000000000003</v>
      </c>
      <c r="F36" s="18"/>
      <c r="G36" s="42">
        <f>E36-F36</f>
        <v>4.1260000000000003</v>
      </c>
      <c r="H36" s="181">
        <f>SUM(G36:G38)</f>
        <v>23.366</v>
      </c>
    </row>
    <row r="37" spans="1:8" ht="22.5" x14ac:dyDescent="0.25">
      <c r="A37" s="5" t="s">
        <v>0</v>
      </c>
      <c r="B37" s="31">
        <v>2012</v>
      </c>
      <c r="C37" s="6" t="s">
        <v>110</v>
      </c>
      <c r="D37" s="6" t="s">
        <v>1</v>
      </c>
      <c r="E37" s="32">
        <v>5.77</v>
      </c>
      <c r="F37" s="96"/>
      <c r="G37" s="42">
        <f>E37-F37</f>
        <v>5.77</v>
      </c>
      <c r="H37" s="240"/>
    </row>
    <row r="38" spans="1:8" ht="22.5" x14ac:dyDescent="0.25">
      <c r="A38" s="5" t="s">
        <v>0</v>
      </c>
      <c r="B38" s="31">
        <v>2012</v>
      </c>
      <c r="C38" s="6" t="s">
        <v>110</v>
      </c>
      <c r="D38" s="6" t="s">
        <v>1</v>
      </c>
      <c r="E38" s="32">
        <v>13.47</v>
      </c>
      <c r="F38" s="19"/>
      <c r="G38" s="42">
        <f>E38-F38</f>
        <v>13.47</v>
      </c>
      <c r="H38" s="182"/>
    </row>
    <row r="39" spans="1:8" ht="22.5" x14ac:dyDescent="0.25">
      <c r="A39" s="5" t="s">
        <v>0</v>
      </c>
      <c r="B39" s="31">
        <v>2010</v>
      </c>
      <c r="C39" s="6" t="s">
        <v>111</v>
      </c>
      <c r="D39" s="6" t="s">
        <v>1</v>
      </c>
      <c r="E39" s="32">
        <v>0.35399999999999998</v>
      </c>
      <c r="F39" s="34"/>
      <c r="G39" s="42">
        <f>E39-F39</f>
        <v>0.35399999999999998</v>
      </c>
      <c r="H39" s="20">
        <f>SUM(G39)</f>
        <v>0.35399999999999998</v>
      </c>
    </row>
    <row r="40" spans="1:8" ht="22.5" hidden="1" x14ac:dyDescent="0.25">
      <c r="A40" s="5" t="s">
        <v>0</v>
      </c>
      <c r="B40" s="31">
        <v>2014</v>
      </c>
      <c r="C40" s="6" t="s">
        <v>51</v>
      </c>
      <c r="D40" s="6" t="s">
        <v>1</v>
      </c>
      <c r="E40" s="32">
        <v>0</v>
      </c>
      <c r="F40" s="34"/>
      <c r="G40" s="42">
        <f>E40-F40</f>
        <v>0</v>
      </c>
      <c r="H40" s="20">
        <f>G40</f>
        <v>0</v>
      </c>
    </row>
    <row r="41" spans="1:8" ht="22.5" hidden="1" x14ac:dyDescent="0.25">
      <c r="A41" s="5" t="s">
        <v>0</v>
      </c>
      <c r="B41" s="31">
        <v>2014</v>
      </c>
      <c r="C41" s="6" t="s">
        <v>16</v>
      </c>
      <c r="D41" s="6" t="s">
        <v>1</v>
      </c>
      <c r="E41" s="32">
        <v>0.36899999999999999</v>
      </c>
      <c r="F41" s="34">
        <v>0.36899999999999999</v>
      </c>
      <c r="G41" s="42">
        <f>E41-F41</f>
        <v>0</v>
      </c>
      <c r="H41" s="20">
        <f>G41</f>
        <v>0</v>
      </c>
    </row>
    <row r="42" spans="1:8" ht="30" x14ac:dyDescent="0.25">
      <c r="A42" s="5" t="s">
        <v>0</v>
      </c>
      <c r="B42" s="120" t="s">
        <v>94</v>
      </c>
      <c r="C42" s="6" t="s">
        <v>112</v>
      </c>
      <c r="D42" s="6"/>
      <c r="E42" s="32">
        <v>60.65</v>
      </c>
      <c r="F42" s="34"/>
      <c r="G42" s="42">
        <f>E42-F42</f>
        <v>60.65</v>
      </c>
      <c r="H42" s="155">
        <f>G42</f>
        <v>60.65</v>
      </c>
    </row>
    <row r="43" spans="1:8" ht="22.5" x14ac:dyDescent="0.25">
      <c r="A43" s="5" t="s">
        <v>0</v>
      </c>
      <c r="B43" s="31">
        <v>2014</v>
      </c>
      <c r="C43" s="6" t="s">
        <v>52</v>
      </c>
      <c r="D43" s="6" t="s">
        <v>1</v>
      </c>
      <c r="E43" s="32">
        <v>0.47699999999999998</v>
      </c>
      <c r="F43" s="34"/>
      <c r="G43" s="42">
        <f>E43-F43</f>
        <v>0.47699999999999998</v>
      </c>
      <c r="H43" s="240"/>
    </row>
    <row r="44" spans="1:8" ht="22.5" x14ac:dyDescent="0.25">
      <c r="A44" s="5" t="s">
        <v>0</v>
      </c>
      <c r="B44" s="31">
        <v>2012</v>
      </c>
      <c r="C44" s="6" t="s">
        <v>52</v>
      </c>
      <c r="D44" s="6" t="s">
        <v>1</v>
      </c>
      <c r="E44" s="32">
        <v>3.855</v>
      </c>
      <c r="F44" s="34"/>
      <c r="G44" s="42">
        <f>E44-F44</f>
        <v>3.855</v>
      </c>
      <c r="H44" s="182"/>
    </row>
    <row r="45" spans="1:8" ht="22.5" hidden="1" x14ac:dyDescent="0.25">
      <c r="A45" s="5" t="s">
        <v>0</v>
      </c>
      <c r="B45" s="31">
        <v>2014</v>
      </c>
      <c r="C45" s="6" t="s">
        <v>52</v>
      </c>
      <c r="D45" s="6" t="s">
        <v>1</v>
      </c>
      <c r="E45" s="32">
        <v>0</v>
      </c>
      <c r="F45" s="34">
        <v>0</v>
      </c>
      <c r="G45" s="42">
        <f>E45-F45</f>
        <v>0</v>
      </c>
      <c r="H45" s="175">
        <f>G45+G46</f>
        <v>0</v>
      </c>
    </row>
    <row r="46" spans="1:8" ht="22.5" hidden="1" x14ac:dyDescent="0.25">
      <c r="A46" s="5" t="s">
        <v>0</v>
      </c>
      <c r="B46" s="31">
        <v>2014</v>
      </c>
      <c r="C46" s="6" t="s">
        <v>52</v>
      </c>
      <c r="D46" s="6" t="s">
        <v>1</v>
      </c>
      <c r="E46" s="32">
        <v>0</v>
      </c>
      <c r="F46" s="34"/>
      <c r="G46" s="42">
        <f>E46-F46</f>
        <v>0</v>
      </c>
      <c r="H46" s="178"/>
    </row>
    <row r="47" spans="1:8" ht="26.25" customHeight="1" x14ac:dyDescent="0.25">
      <c r="A47" s="5" t="s">
        <v>0</v>
      </c>
      <c r="B47" s="118" t="s">
        <v>81</v>
      </c>
      <c r="C47" s="6" t="s">
        <v>83</v>
      </c>
      <c r="D47" s="6" t="s">
        <v>1</v>
      </c>
      <c r="E47" s="32">
        <v>30.74</v>
      </c>
      <c r="F47" s="34"/>
      <c r="G47" s="42">
        <f>E47-F47</f>
        <v>30.74</v>
      </c>
      <c r="H47" s="153">
        <f>G47</f>
        <v>30.74</v>
      </c>
    </row>
    <row r="48" spans="1:8" ht="22.5" x14ac:dyDescent="0.25">
      <c r="A48" s="5" t="s">
        <v>0</v>
      </c>
      <c r="B48" s="31">
        <v>2014</v>
      </c>
      <c r="C48" s="6" t="s">
        <v>113</v>
      </c>
      <c r="D48" s="6" t="s">
        <v>1</v>
      </c>
      <c r="E48" s="32">
        <v>11.194000000000001</v>
      </c>
      <c r="F48" s="34"/>
      <c r="G48" s="42">
        <f>E48-F48</f>
        <v>11.194000000000001</v>
      </c>
      <c r="H48" s="151">
        <f>G48</f>
        <v>11.194000000000001</v>
      </c>
    </row>
    <row r="49" spans="1:8" ht="22.5" x14ac:dyDescent="0.25">
      <c r="A49" s="5" t="s">
        <v>2</v>
      </c>
      <c r="B49" s="31">
        <v>2013</v>
      </c>
      <c r="C49" s="6" t="s">
        <v>230</v>
      </c>
      <c r="D49" s="6" t="s">
        <v>1</v>
      </c>
      <c r="E49" s="32">
        <v>54.664000000000001</v>
      </c>
      <c r="F49" s="34"/>
      <c r="G49" s="42">
        <f>E49-F49</f>
        <v>54.664000000000001</v>
      </c>
      <c r="H49" s="151">
        <f>SUM(G49)</f>
        <v>54.664000000000001</v>
      </c>
    </row>
    <row r="50" spans="1:8" ht="23.25" thickBot="1" x14ac:dyDescent="0.3">
      <c r="A50" s="5" t="s">
        <v>14</v>
      </c>
      <c r="B50" s="31">
        <v>2007</v>
      </c>
      <c r="C50" s="6" t="s">
        <v>53</v>
      </c>
      <c r="D50" s="6" t="s">
        <v>1</v>
      </c>
      <c r="E50" s="32">
        <v>2.5289999999999999</v>
      </c>
      <c r="F50" s="34"/>
      <c r="G50" s="42">
        <f>E50-F50</f>
        <v>2.5289999999999999</v>
      </c>
      <c r="H50" s="151">
        <f>SUM(G50)</f>
        <v>2.5289999999999999</v>
      </c>
    </row>
    <row r="51" spans="1:8" ht="23.25" hidden="1" thickBot="1" x14ac:dyDescent="0.3">
      <c r="A51" s="5" t="s">
        <v>0</v>
      </c>
      <c r="B51" s="56">
        <v>2013</v>
      </c>
      <c r="C51" s="6" t="s">
        <v>54</v>
      </c>
      <c r="D51" s="14" t="s">
        <v>1</v>
      </c>
      <c r="E51" s="57">
        <v>9.3330000000000002</v>
      </c>
      <c r="F51" s="147">
        <v>9.3330000000000002</v>
      </c>
      <c r="G51" s="57">
        <f>E51-F51</f>
        <v>0</v>
      </c>
      <c r="H51" s="58">
        <f>G51</f>
        <v>0</v>
      </c>
    </row>
    <row r="52" spans="1:8" x14ac:dyDescent="0.25">
      <c r="A52" s="8"/>
      <c r="B52" s="59"/>
      <c r="C52" s="229"/>
      <c r="D52" s="230"/>
      <c r="E52" s="238"/>
      <c r="F52" s="196"/>
      <c r="G52" s="194">
        <v>222.82</v>
      </c>
      <c r="H52" s="192">
        <f>G52</f>
        <v>222.82</v>
      </c>
    </row>
    <row r="53" spans="1:8" ht="11.25" customHeight="1" thickBot="1" x14ac:dyDescent="0.3">
      <c r="A53" s="9"/>
      <c r="B53" s="35"/>
      <c r="C53" s="184"/>
      <c r="D53" s="185"/>
      <c r="E53" s="238"/>
      <c r="F53" s="189"/>
      <c r="G53" s="194"/>
      <c r="H53" s="192"/>
    </row>
    <row r="54" spans="1:8" ht="15.75" hidden="1" thickBot="1" x14ac:dyDescent="0.3">
      <c r="A54" s="9"/>
      <c r="B54" s="35"/>
      <c r="C54" s="184"/>
      <c r="D54" s="185"/>
      <c r="E54" s="238"/>
      <c r="F54" s="189"/>
      <c r="G54" s="194"/>
      <c r="H54" s="192"/>
    </row>
    <row r="55" spans="1:8" ht="15.75" hidden="1" thickBot="1" x14ac:dyDescent="0.3">
      <c r="A55" s="10"/>
      <c r="B55" s="60"/>
      <c r="C55" s="186"/>
      <c r="D55" s="187"/>
      <c r="E55" s="239"/>
      <c r="F55" s="190"/>
      <c r="G55" s="195"/>
      <c r="H55" s="192"/>
    </row>
    <row r="56" spans="1:8" ht="18" x14ac:dyDescent="0.25">
      <c r="A56" s="21"/>
      <c r="B56" s="227" t="s">
        <v>87</v>
      </c>
      <c r="C56" s="228"/>
      <c r="D56" s="228"/>
      <c r="E56" s="228"/>
      <c r="F56" s="228"/>
      <c r="G56" s="93"/>
      <c r="H56" s="33"/>
    </row>
    <row r="57" spans="1:8" ht="23.25" thickBot="1" x14ac:dyDescent="0.3">
      <c r="A57" s="5" t="s">
        <v>17</v>
      </c>
      <c r="B57" s="61">
        <v>2008</v>
      </c>
      <c r="C57" s="6" t="s">
        <v>114</v>
      </c>
      <c r="D57" s="6" t="s">
        <v>1</v>
      </c>
      <c r="E57" s="151">
        <f>[1]февраль!K83</f>
        <v>4.38</v>
      </c>
      <c r="F57" s="33"/>
      <c r="G57" s="42">
        <f>E57-F57</f>
        <v>4.38</v>
      </c>
      <c r="H57" s="151">
        <f>SUM(G57)</f>
        <v>4.38</v>
      </c>
    </row>
    <row r="58" spans="1:8" ht="23.25" hidden="1" thickBot="1" x14ac:dyDescent="0.3">
      <c r="A58" s="5" t="s">
        <v>0</v>
      </c>
      <c r="B58" s="61">
        <v>2013</v>
      </c>
      <c r="C58" s="14" t="s">
        <v>18</v>
      </c>
      <c r="D58" s="6" t="s">
        <v>1</v>
      </c>
      <c r="E58" s="153">
        <f>[1]февраль!H84</f>
        <v>0</v>
      </c>
      <c r="F58" s="41"/>
      <c r="G58" s="42">
        <f>E58-F58</f>
        <v>0</v>
      </c>
      <c r="H58" s="153">
        <f t="shared" ref="H58:H72" si="2">SUM(G58)</f>
        <v>0</v>
      </c>
    </row>
    <row r="59" spans="1:8" ht="23.25" hidden="1" thickBot="1" x14ac:dyDescent="0.3">
      <c r="A59" s="7" t="s">
        <v>2</v>
      </c>
      <c r="B59" s="43">
        <v>2013</v>
      </c>
      <c r="C59" s="62" t="s">
        <v>55</v>
      </c>
      <c r="D59" s="6" t="s">
        <v>1</v>
      </c>
      <c r="E59" s="154" t="e">
        <f>#REF!-C59</f>
        <v>#REF!</v>
      </c>
      <c r="F59" s="63"/>
      <c r="G59" s="64" t="e">
        <f>E59-F59</f>
        <v>#REF!</v>
      </c>
      <c r="H59" s="154" t="e">
        <f>E59-F59</f>
        <v>#REF!</v>
      </c>
    </row>
    <row r="60" spans="1:8" ht="27" hidden="1" thickBot="1" x14ac:dyDescent="0.3">
      <c r="A60" s="5" t="s">
        <v>2</v>
      </c>
      <c r="B60" s="61">
        <v>2015</v>
      </c>
      <c r="C60" s="14" t="s">
        <v>56</v>
      </c>
      <c r="D60" s="6" t="s">
        <v>1</v>
      </c>
      <c r="E60" s="151">
        <v>20.815999999999999</v>
      </c>
      <c r="F60" s="33">
        <v>20.815999999999999</v>
      </c>
      <c r="G60" s="32">
        <f>E60-F60</f>
        <v>0</v>
      </c>
      <c r="H60" s="67"/>
    </row>
    <row r="61" spans="1:8" ht="27" thickBot="1" x14ac:dyDescent="0.3">
      <c r="A61" s="131" t="s">
        <v>2</v>
      </c>
      <c r="B61" s="71">
        <v>2016</v>
      </c>
      <c r="C61" s="130" t="s">
        <v>56</v>
      </c>
      <c r="D61" s="129"/>
      <c r="E61" s="126">
        <v>58.747999999999998</v>
      </c>
      <c r="F61" s="128"/>
      <c r="G61" s="127">
        <f>E61-F61</f>
        <v>58.747999999999998</v>
      </c>
      <c r="H61" s="126">
        <f>G61</f>
        <v>58.747999999999998</v>
      </c>
    </row>
    <row r="62" spans="1:8" ht="26.25" x14ac:dyDescent="0.25">
      <c r="A62" s="99" t="s">
        <v>2</v>
      </c>
      <c r="B62" s="100">
        <v>2016</v>
      </c>
      <c r="C62" s="101" t="s">
        <v>56</v>
      </c>
      <c r="D62" s="101" t="s">
        <v>1</v>
      </c>
      <c r="E62" s="153">
        <v>12.476000000000001</v>
      </c>
      <c r="F62" s="41"/>
      <c r="G62" s="38">
        <f>E62-F62</f>
        <v>12.476000000000001</v>
      </c>
      <c r="H62" s="179">
        <f>G62+G63+G64</f>
        <v>55.465000000000003</v>
      </c>
    </row>
    <row r="63" spans="1:8" ht="26.25" x14ac:dyDescent="0.25">
      <c r="A63" s="103" t="s">
        <v>2</v>
      </c>
      <c r="B63" s="61">
        <v>2016</v>
      </c>
      <c r="C63" s="14" t="s">
        <v>56</v>
      </c>
      <c r="D63" s="6" t="s">
        <v>1</v>
      </c>
      <c r="E63" s="151">
        <v>23.225000000000001</v>
      </c>
      <c r="F63" s="33"/>
      <c r="G63" s="32">
        <f>E63-F63</f>
        <v>23.225000000000001</v>
      </c>
      <c r="H63" s="179"/>
    </row>
    <row r="64" spans="1:8" ht="27" thickBot="1" x14ac:dyDescent="0.3">
      <c r="A64" s="104" t="s">
        <v>2</v>
      </c>
      <c r="B64" s="105">
        <v>2016</v>
      </c>
      <c r="C64" s="121" t="s">
        <v>115</v>
      </c>
      <c r="D64" s="50" t="s">
        <v>1</v>
      </c>
      <c r="E64" s="106">
        <v>19.763999999999999</v>
      </c>
      <c r="F64" s="107"/>
      <c r="G64" s="108">
        <f>E64-F64</f>
        <v>19.763999999999999</v>
      </c>
      <c r="H64" s="213"/>
    </row>
    <row r="65" spans="1:8" ht="22.5" x14ac:dyDescent="0.25">
      <c r="A65" s="13" t="s">
        <v>14</v>
      </c>
      <c r="B65" s="98">
        <v>2007</v>
      </c>
      <c r="C65" s="14" t="s">
        <v>116</v>
      </c>
      <c r="D65" s="14" t="s">
        <v>1</v>
      </c>
      <c r="E65" s="153">
        <f>[1]февраль!H87</f>
        <v>5.6639999999999997</v>
      </c>
      <c r="F65" s="41"/>
      <c r="G65" s="38">
        <f>E65-F65</f>
        <v>5.6639999999999997</v>
      </c>
      <c r="H65" s="153">
        <f t="shared" si="2"/>
        <v>5.6639999999999997</v>
      </c>
    </row>
    <row r="66" spans="1:8" ht="22.5" hidden="1" x14ac:dyDescent="0.25">
      <c r="A66" s="13" t="s">
        <v>14</v>
      </c>
      <c r="B66" s="37">
        <v>2011</v>
      </c>
      <c r="C66" s="14" t="s">
        <v>19</v>
      </c>
      <c r="D66" s="14" t="s">
        <v>1</v>
      </c>
      <c r="E66" s="153">
        <v>0</v>
      </c>
      <c r="F66" s="41"/>
      <c r="G66" s="40">
        <f>E66-F66</f>
        <v>0</v>
      </c>
      <c r="H66" s="153">
        <f t="shared" si="2"/>
        <v>0</v>
      </c>
    </row>
    <row r="67" spans="1:8" ht="30" hidden="1" x14ac:dyDescent="0.25">
      <c r="A67" s="5" t="s">
        <v>14</v>
      </c>
      <c r="B67" s="37">
        <v>2011</v>
      </c>
      <c r="C67" s="14" t="s">
        <v>117</v>
      </c>
      <c r="D67" s="6" t="s">
        <v>1</v>
      </c>
      <c r="E67" s="151">
        <f>[1]февраль!H89</f>
        <v>0.67300000000000004</v>
      </c>
      <c r="F67" s="132" t="s">
        <v>207</v>
      </c>
      <c r="G67" s="42" t="e">
        <f>E67-F67</f>
        <v>#VALUE!</v>
      </c>
      <c r="H67" s="151" t="e">
        <f t="shared" si="2"/>
        <v>#VALUE!</v>
      </c>
    </row>
    <row r="68" spans="1:8" ht="22.5" x14ac:dyDescent="0.25">
      <c r="A68" s="5" t="s">
        <v>14</v>
      </c>
      <c r="B68" s="37">
        <v>2011</v>
      </c>
      <c r="C68" s="14" t="s">
        <v>118</v>
      </c>
      <c r="D68" s="6" t="s">
        <v>1</v>
      </c>
      <c r="E68" s="151">
        <f>[1]февраль!H90</f>
        <v>0.70899999999999996</v>
      </c>
      <c r="F68" s="33"/>
      <c r="G68" s="42">
        <f>E68-F68</f>
        <v>0.70899999999999996</v>
      </c>
      <c r="H68" s="151">
        <f t="shared" si="2"/>
        <v>0.70899999999999996</v>
      </c>
    </row>
    <row r="69" spans="1:8" ht="22.5" hidden="1" x14ac:dyDescent="0.25">
      <c r="A69" s="5" t="s">
        <v>14</v>
      </c>
      <c r="B69" s="37">
        <v>2011</v>
      </c>
      <c r="C69" s="14" t="s">
        <v>57</v>
      </c>
      <c r="D69" s="6" t="s">
        <v>1</v>
      </c>
      <c r="E69" s="151">
        <f>[1]февраль!H91</f>
        <v>0</v>
      </c>
      <c r="F69" s="33"/>
      <c r="G69" s="42">
        <f>E69-F69</f>
        <v>0</v>
      </c>
      <c r="H69" s="151">
        <f t="shared" si="2"/>
        <v>0</v>
      </c>
    </row>
    <row r="70" spans="1:8" ht="22.5" x14ac:dyDescent="0.25">
      <c r="A70" s="5" t="s">
        <v>14</v>
      </c>
      <c r="B70" s="61">
        <v>2011</v>
      </c>
      <c r="C70" s="14" t="s">
        <v>119</v>
      </c>
      <c r="D70" s="6" t="s">
        <v>1</v>
      </c>
      <c r="E70" s="151">
        <v>7.1379999999999999</v>
      </c>
      <c r="F70" s="33"/>
      <c r="G70" s="42">
        <f>E70-F70</f>
        <v>7.1379999999999999</v>
      </c>
      <c r="H70" s="151">
        <f t="shared" si="2"/>
        <v>7.1379999999999999</v>
      </c>
    </row>
    <row r="71" spans="1:8" ht="22.5" x14ac:dyDescent="0.25">
      <c r="A71" s="5" t="s">
        <v>14</v>
      </c>
      <c r="B71" s="61">
        <v>2011</v>
      </c>
      <c r="C71" s="14" t="s">
        <v>117</v>
      </c>
      <c r="D71" s="6" t="s">
        <v>1</v>
      </c>
      <c r="E71" s="151">
        <v>7.7380000000000004</v>
      </c>
      <c r="F71" s="33"/>
      <c r="G71" s="42">
        <f>E71-F71</f>
        <v>7.7380000000000004</v>
      </c>
      <c r="H71" s="151">
        <f t="shared" si="2"/>
        <v>7.7380000000000004</v>
      </c>
    </row>
    <row r="72" spans="1:8" ht="24.75" customHeight="1" x14ac:dyDescent="0.25">
      <c r="A72" s="5" t="s">
        <v>20</v>
      </c>
      <c r="B72" s="37">
        <v>2007</v>
      </c>
      <c r="C72" s="14" t="s">
        <v>21</v>
      </c>
      <c r="D72" s="14"/>
      <c r="E72" s="153">
        <v>2.5289999999999999</v>
      </c>
      <c r="F72" s="33"/>
      <c r="G72" s="42">
        <f>E72</f>
        <v>2.5289999999999999</v>
      </c>
      <c r="H72" s="153">
        <f t="shared" si="2"/>
        <v>2.5289999999999999</v>
      </c>
    </row>
    <row r="73" spans="1:8" ht="23.25" thickBot="1" x14ac:dyDescent="0.3">
      <c r="A73" s="5" t="s">
        <v>14</v>
      </c>
      <c r="B73" s="37">
        <v>2007</v>
      </c>
      <c r="C73" s="6" t="s">
        <v>120</v>
      </c>
      <c r="D73" s="14" t="s">
        <v>1</v>
      </c>
      <c r="E73" s="153">
        <f>[1]февраль!H94</f>
        <v>34.226999999999997</v>
      </c>
      <c r="F73" s="33"/>
      <c r="G73" s="42">
        <f>E73-F73</f>
        <v>34.226999999999997</v>
      </c>
      <c r="H73" s="153">
        <f>G73</f>
        <v>34.226999999999997</v>
      </c>
    </row>
    <row r="74" spans="1:8" x14ac:dyDescent="0.25">
      <c r="A74" s="8"/>
      <c r="B74" s="59"/>
      <c r="C74" s="229"/>
      <c r="D74" s="229"/>
      <c r="E74" s="189">
        <v>176.59800000000001</v>
      </c>
      <c r="F74" s="196"/>
      <c r="G74" s="197">
        <v>176.59800000000001</v>
      </c>
      <c r="H74" s="192">
        <v>176.59800000000001</v>
      </c>
    </row>
    <row r="75" spans="1:8" x14ac:dyDescent="0.25">
      <c r="A75" s="9"/>
      <c r="B75" s="35"/>
      <c r="C75" s="184"/>
      <c r="D75" s="184"/>
      <c r="E75" s="189"/>
      <c r="F75" s="189"/>
      <c r="G75" s="194"/>
      <c r="H75" s="192"/>
    </row>
    <row r="76" spans="1:8" ht="0.75" customHeight="1" thickBot="1" x14ac:dyDescent="0.3">
      <c r="A76" s="9"/>
      <c r="B76" s="35"/>
      <c r="C76" s="184"/>
      <c r="D76" s="184"/>
      <c r="E76" s="189"/>
      <c r="F76" s="189"/>
      <c r="G76" s="194"/>
      <c r="H76" s="192"/>
    </row>
    <row r="77" spans="1:8" ht="15.75" hidden="1" thickBot="1" x14ac:dyDescent="0.3">
      <c r="A77" s="10"/>
      <c r="B77" s="60"/>
      <c r="C77" s="186"/>
      <c r="D77" s="186"/>
      <c r="E77" s="190"/>
      <c r="F77" s="190"/>
      <c r="G77" s="195"/>
      <c r="H77" s="192"/>
    </row>
    <row r="78" spans="1:8" ht="15.75" thickBot="1" x14ac:dyDescent="0.3">
      <c r="A78" s="21"/>
      <c r="B78" s="231" t="s">
        <v>22</v>
      </c>
      <c r="C78" s="232"/>
      <c r="D78" s="232"/>
      <c r="E78" s="232"/>
      <c r="F78" s="232"/>
      <c r="G78" s="95"/>
      <c r="H78" s="33"/>
    </row>
    <row r="79" spans="1:8" ht="22.5" x14ac:dyDescent="0.25">
      <c r="A79" s="5" t="s">
        <v>14</v>
      </c>
      <c r="B79" s="31">
        <v>2011</v>
      </c>
      <c r="C79" s="6" t="s">
        <v>121</v>
      </c>
      <c r="D79" s="6" t="s">
        <v>1</v>
      </c>
      <c r="E79" s="32">
        <v>1.611</v>
      </c>
      <c r="F79" s="158"/>
      <c r="G79" s="42">
        <f>E79-F79</f>
        <v>1.611</v>
      </c>
      <c r="H79" s="153">
        <f>SUM(G79)</f>
        <v>1.611</v>
      </c>
    </row>
    <row r="80" spans="1:8" ht="22.5" hidden="1" customHeight="1" x14ac:dyDescent="0.25">
      <c r="A80" s="5" t="s">
        <v>14</v>
      </c>
      <c r="B80" s="31">
        <v>2011</v>
      </c>
      <c r="C80" s="6" t="s">
        <v>122</v>
      </c>
      <c r="D80" s="6" t="s">
        <v>1</v>
      </c>
      <c r="E80" s="32">
        <v>5.2720000000000002</v>
      </c>
      <c r="F80" s="158">
        <v>5.2720000000000002</v>
      </c>
      <c r="G80" s="42">
        <f>E80-F80</f>
        <v>0</v>
      </c>
      <c r="H80" s="153"/>
    </row>
    <row r="81" spans="1:8" ht="22.5" x14ac:dyDescent="0.25">
      <c r="A81" s="5" t="s">
        <v>20</v>
      </c>
      <c r="B81" s="31">
        <v>2015</v>
      </c>
      <c r="C81" s="6" t="s">
        <v>123</v>
      </c>
      <c r="D81" s="6"/>
      <c r="E81" s="32">
        <v>27.702000000000002</v>
      </c>
      <c r="F81" s="158"/>
      <c r="G81" s="42">
        <f>E81-F81</f>
        <v>27.702000000000002</v>
      </c>
      <c r="H81" s="33">
        <f>G81</f>
        <v>27.702000000000002</v>
      </c>
    </row>
    <row r="82" spans="1:8" ht="22.5" customHeight="1" x14ac:dyDescent="0.25">
      <c r="A82" s="5" t="s">
        <v>14</v>
      </c>
      <c r="B82" s="31">
        <v>2011</v>
      </c>
      <c r="C82" s="6" t="s">
        <v>124</v>
      </c>
      <c r="D82" s="6" t="s">
        <v>1</v>
      </c>
      <c r="E82" s="32">
        <v>7.3150000000000004</v>
      </c>
      <c r="F82" s="158"/>
      <c r="G82" s="42">
        <f>E82-F82</f>
        <v>7.3150000000000004</v>
      </c>
      <c r="H82" s="214">
        <f>G82+G83</f>
        <v>26.487000000000002</v>
      </c>
    </row>
    <row r="83" spans="1:8" ht="22.5" x14ac:dyDescent="0.25">
      <c r="A83" s="5" t="s">
        <v>14</v>
      </c>
      <c r="B83" s="31">
        <v>2011</v>
      </c>
      <c r="C83" s="6" t="s">
        <v>124</v>
      </c>
      <c r="D83" s="6" t="s">
        <v>1</v>
      </c>
      <c r="E83" s="32">
        <v>19.172000000000001</v>
      </c>
      <c r="F83" s="158"/>
      <c r="G83" s="42">
        <f>E83-F83</f>
        <v>19.172000000000001</v>
      </c>
      <c r="H83" s="215"/>
    </row>
    <row r="84" spans="1:8" ht="22.5" x14ac:dyDescent="0.25">
      <c r="A84" s="5" t="s">
        <v>14</v>
      </c>
      <c r="B84" s="31">
        <v>2007</v>
      </c>
      <c r="C84" s="6" t="s">
        <v>125</v>
      </c>
      <c r="D84" s="6" t="s">
        <v>1</v>
      </c>
      <c r="E84" s="32">
        <v>4.9589999999999996</v>
      </c>
      <c r="F84" s="158"/>
      <c r="G84" s="42">
        <f>E84-F84</f>
        <v>4.9589999999999996</v>
      </c>
      <c r="H84" s="151">
        <f>SUM(G84)</f>
        <v>4.9589999999999996</v>
      </c>
    </row>
    <row r="85" spans="1:8" ht="22.5" hidden="1" x14ac:dyDescent="0.25">
      <c r="A85" s="7" t="s">
        <v>14</v>
      </c>
      <c r="B85" s="31">
        <v>2011</v>
      </c>
      <c r="C85" s="6" t="s">
        <v>58</v>
      </c>
      <c r="D85" s="6" t="s">
        <v>1</v>
      </c>
      <c r="E85" s="32">
        <v>4.5739999999999998</v>
      </c>
      <c r="F85" s="158">
        <v>4.5739999999999998</v>
      </c>
      <c r="G85" s="42">
        <f>E85-F85</f>
        <v>0</v>
      </c>
      <c r="H85" s="179">
        <f>SUM(G85:G86)</f>
        <v>0</v>
      </c>
    </row>
    <row r="86" spans="1:8" ht="22.5" hidden="1" x14ac:dyDescent="0.25">
      <c r="A86" s="7" t="s">
        <v>14</v>
      </c>
      <c r="B86" s="31">
        <v>2011</v>
      </c>
      <c r="C86" s="6" t="s">
        <v>59</v>
      </c>
      <c r="D86" s="6" t="s">
        <v>1</v>
      </c>
      <c r="E86" s="32">
        <v>7.0209999999999999</v>
      </c>
      <c r="F86" s="158">
        <v>7.0209999999999999</v>
      </c>
      <c r="G86" s="42">
        <f>E86-F86</f>
        <v>0</v>
      </c>
      <c r="H86" s="178"/>
    </row>
    <row r="87" spans="1:8" ht="22.5" hidden="1" x14ac:dyDescent="0.25">
      <c r="A87" s="7" t="s">
        <v>14</v>
      </c>
      <c r="B87" s="31">
        <v>2011</v>
      </c>
      <c r="C87" s="6" t="s">
        <v>60</v>
      </c>
      <c r="D87" s="6" t="s">
        <v>1</v>
      </c>
      <c r="E87" s="32">
        <v>2.0859999999999999</v>
      </c>
      <c r="F87" s="158">
        <v>2.0859999999999999</v>
      </c>
      <c r="G87" s="42">
        <f>E87-F87</f>
        <v>0</v>
      </c>
      <c r="H87" s="153">
        <f t="shared" ref="H87:H90" si="3">SUM(G87)</f>
        <v>0</v>
      </c>
    </row>
    <row r="88" spans="1:8" ht="22.5" hidden="1" customHeight="1" x14ac:dyDescent="0.25">
      <c r="A88" s="5" t="s">
        <v>14</v>
      </c>
      <c r="B88" s="31">
        <v>2010</v>
      </c>
      <c r="C88" s="6" t="s">
        <v>61</v>
      </c>
      <c r="D88" s="6" t="s">
        <v>1</v>
      </c>
      <c r="E88" s="32">
        <v>3.4340000000000002</v>
      </c>
      <c r="F88" s="158">
        <v>3.4340000000000002</v>
      </c>
      <c r="G88" s="42">
        <f>E88-F88</f>
        <v>0</v>
      </c>
      <c r="H88" s="151">
        <f t="shared" si="3"/>
        <v>0</v>
      </c>
    </row>
    <row r="89" spans="1:8" ht="22.5" x14ac:dyDescent="0.25">
      <c r="A89" s="5" t="s">
        <v>14</v>
      </c>
      <c r="B89" s="31">
        <v>2007</v>
      </c>
      <c r="C89" s="6" t="s">
        <v>126</v>
      </c>
      <c r="D89" s="6" t="s">
        <v>1</v>
      </c>
      <c r="E89" s="32">
        <v>0.3</v>
      </c>
      <c r="F89" s="158"/>
      <c r="G89" s="42">
        <f>E89-F89</f>
        <v>0.3</v>
      </c>
      <c r="H89" s="20">
        <f t="shared" si="3"/>
        <v>0.3</v>
      </c>
    </row>
    <row r="90" spans="1:8" ht="22.5" x14ac:dyDescent="0.25">
      <c r="A90" s="5" t="s">
        <v>14</v>
      </c>
      <c r="B90" s="31">
        <v>2007</v>
      </c>
      <c r="C90" s="6" t="s">
        <v>127</v>
      </c>
      <c r="D90" s="6" t="s">
        <v>1</v>
      </c>
      <c r="E90" s="32">
        <v>0.76100000000000001</v>
      </c>
      <c r="F90" s="158"/>
      <c r="G90" s="42">
        <f>E90-F90</f>
        <v>0.76100000000000001</v>
      </c>
      <c r="H90" s="151">
        <f t="shared" si="3"/>
        <v>0.76100000000000001</v>
      </c>
    </row>
    <row r="91" spans="1:8" ht="22.5" x14ac:dyDescent="0.25">
      <c r="A91" s="7" t="s">
        <v>14</v>
      </c>
      <c r="B91" s="31">
        <v>2012</v>
      </c>
      <c r="C91" s="6" t="s">
        <v>128</v>
      </c>
      <c r="D91" s="6" t="s">
        <v>1</v>
      </c>
      <c r="E91" s="32">
        <v>12.114000000000001</v>
      </c>
      <c r="F91" s="158"/>
      <c r="G91" s="42">
        <f>E91-F91</f>
        <v>12.114000000000001</v>
      </c>
      <c r="H91" s="151">
        <f>SUM(G91)</f>
        <v>12.114000000000001</v>
      </c>
    </row>
    <row r="92" spans="1:8" ht="22.5" x14ac:dyDescent="0.25">
      <c r="A92" s="5" t="s">
        <v>14</v>
      </c>
      <c r="B92" s="31">
        <v>2012</v>
      </c>
      <c r="C92" s="6" t="s">
        <v>129</v>
      </c>
      <c r="D92" s="6" t="s">
        <v>1</v>
      </c>
      <c r="E92" s="32">
        <v>1.6479999999999999</v>
      </c>
      <c r="F92" s="158"/>
      <c r="G92" s="42">
        <f>E92-F92</f>
        <v>1.6479999999999999</v>
      </c>
      <c r="H92" s="151">
        <f>SUM(G92)</f>
        <v>1.6479999999999999</v>
      </c>
    </row>
    <row r="93" spans="1:8" ht="22.5" x14ac:dyDescent="0.25">
      <c r="A93" s="7" t="s">
        <v>14</v>
      </c>
      <c r="B93" s="31">
        <v>2011</v>
      </c>
      <c r="C93" s="6" t="s">
        <v>130</v>
      </c>
      <c r="D93" s="6" t="s">
        <v>1</v>
      </c>
      <c r="E93" s="32">
        <v>0.29299999999999998</v>
      </c>
      <c r="F93" s="158"/>
      <c r="G93" s="42">
        <f>E93-F93</f>
        <v>0.29299999999999998</v>
      </c>
      <c r="H93" s="179">
        <f>SUM(G93:G94)</f>
        <v>0.71299999999999997</v>
      </c>
    </row>
    <row r="94" spans="1:8" ht="22.5" x14ac:dyDescent="0.25">
      <c r="A94" s="5" t="s">
        <v>14</v>
      </c>
      <c r="B94" s="31">
        <v>2010</v>
      </c>
      <c r="C94" s="6" t="s">
        <v>131</v>
      </c>
      <c r="D94" s="6" t="s">
        <v>1</v>
      </c>
      <c r="E94" s="32">
        <v>0.42</v>
      </c>
      <c r="F94" s="158"/>
      <c r="G94" s="42">
        <f>E94-F94</f>
        <v>0.42</v>
      </c>
      <c r="H94" s="178"/>
    </row>
    <row r="95" spans="1:8" ht="22.5" hidden="1" x14ac:dyDescent="0.25">
      <c r="A95" s="7" t="s">
        <v>14</v>
      </c>
      <c r="B95" s="31">
        <v>2012</v>
      </c>
      <c r="C95" s="6" t="s">
        <v>62</v>
      </c>
      <c r="D95" s="6" t="s">
        <v>1</v>
      </c>
      <c r="E95" s="32">
        <v>13.112</v>
      </c>
      <c r="F95" s="158">
        <v>13.112</v>
      </c>
      <c r="G95" s="45">
        <f>E95-F95</f>
        <v>0</v>
      </c>
      <c r="H95" s="175">
        <f>SUM(G95:G98)</f>
        <v>10.486000000000001</v>
      </c>
    </row>
    <row r="96" spans="1:8" ht="22.5" hidden="1" x14ac:dyDescent="0.25">
      <c r="A96" s="7" t="s">
        <v>14</v>
      </c>
      <c r="B96" s="31">
        <v>2012</v>
      </c>
      <c r="C96" s="6" t="s">
        <v>62</v>
      </c>
      <c r="D96" s="6" t="s">
        <v>1</v>
      </c>
      <c r="E96" s="32">
        <f>6.914-0.026</f>
        <v>6.8879999999999999</v>
      </c>
      <c r="F96" s="158">
        <v>6.8879999999999999</v>
      </c>
      <c r="G96" s="45">
        <f>E96-F96</f>
        <v>0</v>
      </c>
      <c r="H96" s="179"/>
    </row>
    <row r="97" spans="1:8" ht="22.5" x14ac:dyDescent="0.25">
      <c r="A97" s="7" t="s">
        <v>14</v>
      </c>
      <c r="B97" s="31">
        <v>2012</v>
      </c>
      <c r="C97" s="6" t="s">
        <v>132</v>
      </c>
      <c r="D97" s="6" t="s">
        <v>1</v>
      </c>
      <c r="E97" s="32">
        <v>2.214</v>
      </c>
      <c r="F97" s="158"/>
      <c r="G97" s="45">
        <f>E97-F97</f>
        <v>2.214</v>
      </c>
      <c r="H97" s="179"/>
    </row>
    <row r="98" spans="1:8" ht="22.5" x14ac:dyDescent="0.25">
      <c r="A98" s="7" t="s">
        <v>14</v>
      </c>
      <c r="B98" s="31">
        <v>2010</v>
      </c>
      <c r="C98" s="6" t="s">
        <v>132</v>
      </c>
      <c r="D98" s="6" t="s">
        <v>1</v>
      </c>
      <c r="E98" s="32">
        <f>8.246+0.026</f>
        <v>8.2720000000000002</v>
      </c>
      <c r="F98" s="158"/>
      <c r="G98" s="45">
        <f>E98-F98</f>
        <v>8.2720000000000002</v>
      </c>
      <c r="H98" s="178"/>
    </row>
    <row r="99" spans="1:8" ht="22.5" x14ac:dyDescent="0.25">
      <c r="A99" s="5" t="s">
        <v>14</v>
      </c>
      <c r="B99" s="31">
        <v>2010</v>
      </c>
      <c r="C99" s="6" t="s">
        <v>133</v>
      </c>
      <c r="D99" s="6" t="s">
        <v>1</v>
      </c>
      <c r="E99" s="32">
        <v>0.502</v>
      </c>
      <c r="F99" s="158"/>
      <c r="G99" s="42">
        <f>E99-F99</f>
        <v>0.502</v>
      </c>
      <c r="H99" s="175">
        <f>G99+G100</f>
        <v>2.282</v>
      </c>
    </row>
    <row r="100" spans="1:8" ht="22.5" x14ac:dyDescent="0.25">
      <c r="A100" s="5" t="s">
        <v>14</v>
      </c>
      <c r="B100" s="31">
        <v>2011</v>
      </c>
      <c r="C100" s="6" t="s">
        <v>133</v>
      </c>
      <c r="D100" s="6" t="s">
        <v>1</v>
      </c>
      <c r="E100" s="32">
        <v>1.78</v>
      </c>
      <c r="F100" s="158"/>
      <c r="G100" s="42">
        <f>E100-F100</f>
        <v>1.78</v>
      </c>
      <c r="H100" s="178"/>
    </row>
    <row r="101" spans="1:8" ht="22.5" hidden="1" x14ac:dyDescent="0.25">
      <c r="A101" s="7" t="s">
        <v>14</v>
      </c>
      <c r="B101" s="31">
        <v>2012</v>
      </c>
      <c r="C101" s="6" t="s">
        <v>24</v>
      </c>
      <c r="D101" s="6" t="s">
        <v>1</v>
      </c>
      <c r="E101" s="32">
        <v>3.6160000000000001</v>
      </c>
      <c r="F101" s="158">
        <v>3.6160000000000001</v>
      </c>
      <c r="G101" s="42">
        <f>E101-F101</f>
        <v>0</v>
      </c>
      <c r="H101" s="175">
        <f>SUM(G101:G102)</f>
        <v>0</v>
      </c>
    </row>
    <row r="102" spans="1:8" ht="22.5" hidden="1" x14ac:dyDescent="0.25">
      <c r="A102" s="7" t="s">
        <v>14</v>
      </c>
      <c r="B102" s="31">
        <v>2012</v>
      </c>
      <c r="C102" s="6" t="s">
        <v>24</v>
      </c>
      <c r="D102" s="6" t="s">
        <v>1</v>
      </c>
      <c r="E102" s="32">
        <v>1.649</v>
      </c>
      <c r="F102" s="158">
        <v>1.649</v>
      </c>
      <c r="G102" s="42">
        <f>E102-F102</f>
        <v>0</v>
      </c>
      <c r="H102" s="179"/>
    </row>
    <row r="103" spans="1:8" ht="22.5" x14ac:dyDescent="0.25">
      <c r="A103" s="7" t="s">
        <v>14</v>
      </c>
      <c r="B103" s="31">
        <v>2012</v>
      </c>
      <c r="C103" s="6" t="s">
        <v>134</v>
      </c>
      <c r="D103" s="6" t="s">
        <v>1</v>
      </c>
      <c r="E103" s="32">
        <v>0.57399999999999995</v>
      </c>
      <c r="F103" s="158"/>
      <c r="G103" s="42">
        <f>E103-F103</f>
        <v>0.57399999999999995</v>
      </c>
      <c r="H103" s="151">
        <f>SUM(G103:G103)</f>
        <v>0.57399999999999995</v>
      </c>
    </row>
    <row r="104" spans="1:8" ht="22.5" hidden="1" x14ac:dyDescent="0.25">
      <c r="A104" s="7" t="s">
        <v>14</v>
      </c>
      <c r="B104" s="31">
        <v>2015</v>
      </c>
      <c r="C104" s="6" t="s">
        <v>24</v>
      </c>
      <c r="D104" s="6"/>
      <c r="E104" s="32">
        <v>3.93</v>
      </c>
      <c r="F104" s="158">
        <v>3.93</v>
      </c>
      <c r="G104" s="42">
        <f>E104-F104</f>
        <v>0</v>
      </c>
      <c r="H104" s="151">
        <f>G104</f>
        <v>0</v>
      </c>
    </row>
    <row r="105" spans="1:8" ht="22.5" hidden="1" x14ac:dyDescent="0.25">
      <c r="A105" s="5" t="s">
        <v>14</v>
      </c>
      <c r="B105" s="31">
        <v>2015</v>
      </c>
      <c r="C105" s="6" t="s">
        <v>63</v>
      </c>
      <c r="D105" s="6" t="s">
        <v>1</v>
      </c>
      <c r="E105" s="32">
        <v>3.843</v>
      </c>
      <c r="F105" s="158">
        <v>3.843</v>
      </c>
      <c r="G105" s="42">
        <f>E105-F105</f>
        <v>0</v>
      </c>
      <c r="H105" s="153">
        <f>SUM(G105)</f>
        <v>0</v>
      </c>
    </row>
    <row r="106" spans="1:8" ht="30" customHeight="1" x14ac:dyDescent="0.25">
      <c r="A106" s="7" t="s">
        <v>14</v>
      </c>
      <c r="B106" s="118" t="s">
        <v>224</v>
      </c>
      <c r="C106" s="6" t="s">
        <v>226</v>
      </c>
      <c r="D106" s="6"/>
      <c r="E106" s="32">
        <v>60.124000000000002</v>
      </c>
      <c r="F106" s="158"/>
      <c r="G106" s="42">
        <f>E106-F106</f>
        <v>60.124000000000002</v>
      </c>
      <c r="H106" s="151">
        <f>G106</f>
        <v>60.124000000000002</v>
      </c>
    </row>
    <row r="107" spans="1:8" ht="22.5" x14ac:dyDescent="0.25">
      <c r="A107" s="5" t="s">
        <v>14</v>
      </c>
      <c r="B107" s="31">
        <v>2012</v>
      </c>
      <c r="C107" s="6" t="s">
        <v>135</v>
      </c>
      <c r="D107" s="6" t="s">
        <v>1</v>
      </c>
      <c r="E107" s="32">
        <v>2.7589999999999999</v>
      </c>
      <c r="F107" s="158"/>
      <c r="G107" s="42">
        <f>E107-F107</f>
        <v>2.7589999999999999</v>
      </c>
      <c r="H107" s="151">
        <f t="shared" ref="H107:H110" si="4">SUM(G107)</f>
        <v>2.7589999999999999</v>
      </c>
    </row>
    <row r="108" spans="1:8" ht="22.5" x14ac:dyDescent="0.25">
      <c r="A108" s="5" t="s">
        <v>14</v>
      </c>
      <c r="B108" s="31">
        <v>2011</v>
      </c>
      <c r="C108" s="6" t="s">
        <v>135</v>
      </c>
      <c r="D108" s="6" t="s">
        <v>1</v>
      </c>
      <c r="E108" s="32">
        <v>0.45600000000000002</v>
      </c>
      <c r="F108" s="158"/>
      <c r="G108" s="42">
        <f>E108-F108</f>
        <v>0.45600000000000002</v>
      </c>
      <c r="H108" s="151">
        <f t="shared" si="4"/>
        <v>0.45600000000000002</v>
      </c>
    </row>
    <row r="109" spans="1:8" ht="22.5" x14ac:dyDescent="0.25">
      <c r="A109" s="5" t="s">
        <v>14</v>
      </c>
      <c r="B109" s="31">
        <v>2008</v>
      </c>
      <c r="C109" s="6" t="s">
        <v>136</v>
      </c>
      <c r="D109" s="6" t="s">
        <v>1</v>
      </c>
      <c r="E109" s="32">
        <v>0.77700000000000002</v>
      </c>
      <c r="F109" s="158"/>
      <c r="G109" s="42">
        <f>E109-F109</f>
        <v>0.77700000000000002</v>
      </c>
      <c r="H109" s="152">
        <f>SUM(G109:G109)</f>
        <v>0.77700000000000002</v>
      </c>
    </row>
    <row r="110" spans="1:8" ht="23.25" thickBot="1" x14ac:dyDescent="0.3">
      <c r="A110" s="5" t="s">
        <v>14</v>
      </c>
      <c r="B110" s="31">
        <v>2012</v>
      </c>
      <c r="C110" s="6" t="s">
        <v>137</v>
      </c>
      <c r="D110" s="6" t="s">
        <v>1</v>
      </c>
      <c r="E110" s="32">
        <v>1.9630000000000001</v>
      </c>
      <c r="F110" s="158"/>
      <c r="G110" s="42">
        <f>E110-F110</f>
        <v>1.9630000000000001</v>
      </c>
      <c r="H110" s="152">
        <f t="shared" si="4"/>
        <v>1.9630000000000001</v>
      </c>
    </row>
    <row r="111" spans="1:8" ht="23.25" hidden="1" thickBot="1" x14ac:dyDescent="0.3">
      <c r="A111" s="7" t="s">
        <v>14</v>
      </c>
      <c r="B111" s="31">
        <v>2012</v>
      </c>
      <c r="C111" s="6" t="s">
        <v>64</v>
      </c>
      <c r="D111" s="6" t="s">
        <v>1</v>
      </c>
      <c r="E111" s="32">
        <v>1.534</v>
      </c>
      <c r="F111" s="158">
        <v>1.534</v>
      </c>
      <c r="G111" s="45">
        <f>E111-F111</f>
        <v>0</v>
      </c>
      <c r="H111" s="175">
        <f>SUM(G111:G112)</f>
        <v>0</v>
      </c>
    </row>
    <row r="112" spans="1:8" ht="23.25" hidden="1" thickBot="1" x14ac:dyDescent="0.3">
      <c r="A112" s="7" t="s">
        <v>14</v>
      </c>
      <c r="B112" s="31">
        <v>2012</v>
      </c>
      <c r="C112" s="6" t="s">
        <v>64</v>
      </c>
      <c r="D112" s="6" t="s">
        <v>1</v>
      </c>
      <c r="E112" s="32">
        <v>2.5459999999999998</v>
      </c>
      <c r="F112" s="158">
        <v>2.5459999999999998</v>
      </c>
      <c r="G112" s="42">
        <f>E112-F112</f>
        <v>0</v>
      </c>
      <c r="H112" s="178"/>
    </row>
    <row r="113" spans="1:8" ht="30.75" thickBot="1" x14ac:dyDescent="0.3">
      <c r="A113" s="7" t="s">
        <v>14</v>
      </c>
      <c r="B113" s="118" t="s">
        <v>215</v>
      </c>
      <c r="C113" s="144" t="s">
        <v>220</v>
      </c>
      <c r="D113" s="6"/>
      <c r="E113" s="32">
        <v>19.940000000000001</v>
      </c>
      <c r="F113" s="158"/>
      <c r="G113" s="42">
        <f>E113-F113</f>
        <v>19.940000000000001</v>
      </c>
      <c r="H113" s="152">
        <f>G113</f>
        <v>19.940000000000001</v>
      </c>
    </row>
    <row r="114" spans="1:8" ht="22.5" x14ac:dyDescent="0.25">
      <c r="A114" s="5" t="s">
        <v>20</v>
      </c>
      <c r="B114" s="31">
        <v>2015</v>
      </c>
      <c r="C114" s="6" t="s">
        <v>138</v>
      </c>
      <c r="D114" s="6" t="s">
        <v>1</v>
      </c>
      <c r="E114" s="32">
        <v>15.148</v>
      </c>
      <c r="F114" s="158"/>
      <c r="G114" s="45">
        <f>E114-F114</f>
        <v>15.148</v>
      </c>
      <c r="H114" s="175">
        <f>G114+G115</f>
        <v>16.292999999999999</v>
      </c>
    </row>
    <row r="115" spans="1:8" ht="22.5" x14ac:dyDescent="0.25">
      <c r="A115" s="5" t="s">
        <v>14</v>
      </c>
      <c r="B115" s="31">
        <v>2012</v>
      </c>
      <c r="C115" s="6" t="s">
        <v>139</v>
      </c>
      <c r="D115" s="6" t="s">
        <v>1</v>
      </c>
      <c r="E115" s="32">
        <v>1.145</v>
      </c>
      <c r="F115" s="158"/>
      <c r="G115" s="45">
        <f>E115-F115</f>
        <v>1.145</v>
      </c>
      <c r="H115" s="176"/>
    </row>
    <row r="116" spans="1:8" s="66" customFormat="1" ht="22.5" hidden="1" x14ac:dyDescent="0.2">
      <c r="A116" s="5" t="s">
        <v>14</v>
      </c>
      <c r="B116" s="65">
        <v>2013</v>
      </c>
      <c r="C116" s="6" t="s">
        <v>65</v>
      </c>
      <c r="D116" s="6" t="s">
        <v>1</v>
      </c>
      <c r="E116" s="32">
        <v>9.9990000000000006</v>
      </c>
      <c r="F116" s="15">
        <v>9.9990000000000006</v>
      </c>
      <c r="G116" s="42">
        <f>E116-F116</f>
        <v>0</v>
      </c>
      <c r="H116" s="155">
        <f>G116</f>
        <v>0</v>
      </c>
    </row>
    <row r="117" spans="1:8" ht="22.5" hidden="1" x14ac:dyDescent="0.25">
      <c r="A117" s="7" t="s">
        <v>14</v>
      </c>
      <c r="B117" s="31">
        <v>2012</v>
      </c>
      <c r="C117" s="6" t="s">
        <v>25</v>
      </c>
      <c r="D117" s="6" t="s">
        <v>1</v>
      </c>
      <c r="E117" s="32">
        <v>0</v>
      </c>
      <c r="F117" s="158">
        <v>0</v>
      </c>
      <c r="G117" s="42">
        <f>E117-F117</f>
        <v>0</v>
      </c>
      <c r="H117" s="154">
        <f>SUM(G117)</f>
        <v>0</v>
      </c>
    </row>
    <row r="118" spans="1:8" ht="22.5" x14ac:dyDescent="0.25">
      <c r="A118" s="7" t="s">
        <v>14</v>
      </c>
      <c r="B118" s="31">
        <v>2010</v>
      </c>
      <c r="C118" s="6" t="s">
        <v>140</v>
      </c>
      <c r="D118" s="6" t="s">
        <v>1</v>
      </c>
      <c r="E118" s="32">
        <v>0.25</v>
      </c>
      <c r="F118" s="158"/>
      <c r="G118" s="42">
        <v>0</v>
      </c>
      <c r="H118" s="175">
        <f>SUM(G118:G119)</f>
        <v>0.22800000000000001</v>
      </c>
    </row>
    <row r="119" spans="1:8" ht="34.5" customHeight="1" thickBot="1" x14ac:dyDescent="0.3">
      <c r="A119" s="7" t="s">
        <v>14</v>
      </c>
      <c r="B119" s="31">
        <v>2011</v>
      </c>
      <c r="C119" s="6" t="s">
        <v>140</v>
      </c>
      <c r="D119" s="6" t="s">
        <v>1</v>
      </c>
      <c r="E119" s="32">
        <v>0.22800000000000001</v>
      </c>
      <c r="F119" s="158"/>
      <c r="G119" s="42">
        <f>E119-F119</f>
        <v>0.22800000000000001</v>
      </c>
      <c r="H119" s="179"/>
    </row>
    <row r="120" spans="1:8" s="66" customFormat="1" ht="23.25" hidden="1" thickBot="1" x14ac:dyDescent="0.25">
      <c r="A120" s="5" t="s">
        <v>14</v>
      </c>
      <c r="B120" s="65">
        <v>2013</v>
      </c>
      <c r="C120" s="6" t="s">
        <v>66</v>
      </c>
      <c r="D120" s="6" t="s">
        <v>1</v>
      </c>
      <c r="E120" s="32">
        <v>8.84</v>
      </c>
      <c r="F120" s="15">
        <v>8.84</v>
      </c>
      <c r="G120" s="42">
        <f>E120-F120</f>
        <v>0</v>
      </c>
      <c r="H120" s="67">
        <f>SUM(G120)</f>
        <v>0</v>
      </c>
    </row>
    <row r="121" spans="1:8" ht="23.25" hidden="1" thickBot="1" x14ac:dyDescent="0.3">
      <c r="A121" s="5" t="s">
        <v>14</v>
      </c>
      <c r="B121" s="31">
        <v>2012</v>
      </c>
      <c r="C121" s="6" t="s">
        <v>26</v>
      </c>
      <c r="D121" s="6" t="s">
        <v>1</v>
      </c>
      <c r="E121" s="32">
        <v>0</v>
      </c>
      <c r="F121" s="158"/>
      <c r="G121" s="42">
        <f>E121-F121</f>
        <v>0</v>
      </c>
      <c r="H121" s="152">
        <f>SUM(G121:G121)</f>
        <v>0</v>
      </c>
    </row>
    <row r="122" spans="1:8" ht="23.25" hidden="1" customHeight="1" thickBot="1" x14ac:dyDescent="0.3">
      <c r="A122" s="5" t="s">
        <v>14</v>
      </c>
      <c r="B122" s="31">
        <v>2007</v>
      </c>
      <c r="C122" s="6" t="s">
        <v>27</v>
      </c>
      <c r="D122" s="6" t="s">
        <v>1</v>
      </c>
      <c r="E122" s="32">
        <v>0</v>
      </c>
      <c r="F122" s="158"/>
      <c r="G122" s="42">
        <f>E122-F122</f>
        <v>0</v>
      </c>
      <c r="H122" s="151">
        <f>SUM(G122)</f>
        <v>0</v>
      </c>
    </row>
    <row r="123" spans="1:8" ht="23.25" hidden="1" customHeight="1" thickBot="1" x14ac:dyDescent="0.3">
      <c r="A123" s="5" t="s">
        <v>14</v>
      </c>
      <c r="B123" s="31">
        <v>2014</v>
      </c>
      <c r="C123" s="6" t="s">
        <v>67</v>
      </c>
      <c r="D123" s="14" t="s">
        <v>1</v>
      </c>
      <c r="E123" s="32">
        <v>4.8079999999999998</v>
      </c>
      <c r="F123" s="158">
        <v>4.8079999999999998</v>
      </c>
      <c r="G123" s="42">
        <f>E123-F123</f>
        <v>0</v>
      </c>
      <c r="H123" s="214">
        <f>G123+G124</f>
        <v>0</v>
      </c>
    </row>
    <row r="124" spans="1:8" ht="23.25" hidden="1" customHeight="1" thickBot="1" x14ac:dyDescent="0.3">
      <c r="A124" s="5" t="s">
        <v>14</v>
      </c>
      <c r="B124" s="31">
        <v>2013</v>
      </c>
      <c r="C124" s="6" t="s">
        <v>28</v>
      </c>
      <c r="D124" s="6" t="s">
        <v>1</v>
      </c>
      <c r="E124" s="32">
        <v>0</v>
      </c>
      <c r="F124" s="158">
        <v>0</v>
      </c>
      <c r="G124" s="42">
        <f>E124-F124</f>
        <v>0</v>
      </c>
      <c r="H124" s="241"/>
    </row>
    <row r="125" spans="1:8" ht="23.25" hidden="1" thickBot="1" x14ac:dyDescent="0.3">
      <c r="A125" s="5" t="s">
        <v>14</v>
      </c>
      <c r="B125" s="31">
        <v>2008</v>
      </c>
      <c r="C125" s="6" t="s">
        <v>141</v>
      </c>
      <c r="D125" s="6" t="s">
        <v>1</v>
      </c>
      <c r="E125" s="32">
        <v>5.7140000000000004</v>
      </c>
      <c r="F125" s="158"/>
      <c r="G125" s="42">
        <f>E125-F125</f>
        <v>5.7140000000000004</v>
      </c>
      <c r="H125" s="244">
        <f>SUM(G125:G126)</f>
        <v>7.6859999999999999</v>
      </c>
    </row>
    <row r="126" spans="1:8" ht="23.25" hidden="1" thickBot="1" x14ac:dyDescent="0.3">
      <c r="A126" s="5" t="s">
        <v>14</v>
      </c>
      <c r="B126" s="31">
        <v>2007</v>
      </c>
      <c r="C126" s="6" t="s">
        <v>142</v>
      </c>
      <c r="D126" s="6" t="s">
        <v>1</v>
      </c>
      <c r="E126" s="32">
        <v>1.972</v>
      </c>
      <c r="F126" s="158"/>
      <c r="G126" s="42">
        <f>E126-F126</f>
        <v>1.972</v>
      </c>
      <c r="H126" s="244"/>
    </row>
    <row r="127" spans="1:8" ht="23.25" hidden="1" customHeight="1" thickBot="1" x14ac:dyDescent="0.3">
      <c r="A127" s="5" t="s">
        <v>14</v>
      </c>
      <c r="B127" s="68">
        <v>2008</v>
      </c>
      <c r="C127" s="6" t="s">
        <v>29</v>
      </c>
      <c r="D127" s="6" t="s">
        <v>1</v>
      </c>
      <c r="E127" s="32">
        <v>0</v>
      </c>
      <c r="F127" s="158"/>
      <c r="G127" s="42">
        <f>E127-F127</f>
        <v>0</v>
      </c>
      <c r="H127" s="151">
        <f t="shared" ref="H127:H138" si="5">SUM(G127)</f>
        <v>0</v>
      </c>
    </row>
    <row r="128" spans="1:8" ht="30.75" thickBot="1" x14ac:dyDescent="0.3">
      <c r="A128" s="7" t="s">
        <v>14</v>
      </c>
      <c r="B128" s="118" t="s">
        <v>215</v>
      </c>
      <c r="C128" s="145" t="s">
        <v>219</v>
      </c>
      <c r="D128" s="6"/>
      <c r="E128" s="32">
        <v>60.048000000000002</v>
      </c>
      <c r="F128" s="158"/>
      <c r="G128" s="42">
        <f>E128-F128</f>
        <v>60.048000000000002</v>
      </c>
      <c r="H128" s="152">
        <f>G128</f>
        <v>60.048000000000002</v>
      </c>
    </row>
    <row r="129" spans="1:8" ht="30.75" thickBot="1" x14ac:dyDescent="0.3">
      <c r="A129" s="7" t="s">
        <v>14</v>
      </c>
      <c r="B129" s="118" t="s">
        <v>215</v>
      </c>
      <c r="C129" s="167" t="s">
        <v>236</v>
      </c>
      <c r="D129" s="6"/>
      <c r="E129" s="32">
        <v>30.8</v>
      </c>
      <c r="F129" s="158"/>
      <c r="G129" s="42">
        <f>E129-F129</f>
        <v>30.8</v>
      </c>
      <c r="H129" s="175">
        <f>G129+G130</f>
        <v>59.278000000000006</v>
      </c>
    </row>
    <row r="130" spans="1:8" ht="30.75" thickBot="1" x14ac:dyDescent="0.3">
      <c r="A130" s="7" t="s">
        <v>14</v>
      </c>
      <c r="B130" s="118" t="s">
        <v>215</v>
      </c>
      <c r="C130" s="167" t="s">
        <v>237</v>
      </c>
      <c r="D130" s="6"/>
      <c r="E130" s="32">
        <v>28.478000000000002</v>
      </c>
      <c r="F130" s="158"/>
      <c r="G130" s="42">
        <f>E130-F130</f>
        <v>28.478000000000002</v>
      </c>
      <c r="H130" s="178"/>
    </row>
    <row r="131" spans="1:8" ht="30.75" thickBot="1" x14ac:dyDescent="0.3">
      <c r="A131" s="7" t="s">
        <v>14</v>
      </c>
      <c r="B131" s="118" t="s">
        <v>215</v>
      </c>
      <c r="C131" s="144" t="s">
        <v>221</v>
      </c>
      <c r="D131" s="6"/>
      <c r="E131" s="32">
        <v>9.6940000000000008</v>
      </c>
      <c r="F131" s="158"/>
      <c r="G131" s="42">
        <f>E131-F131</f>
        <v>9.6940000000000008</v>
      </c>
      <c r="H131" s="152">
        <f>G131</f>
        <v>9.6940000000000008</v>
      </c>
    </row>
    <row r="132" spans="1:8" ht="30.75" thickBot="1" x14ac:dyDescent="0.3">
      <c r="A132" s="7" t="s">
        <v>14</v>
      </c>
      <c r="B132" s="118" t="s">
        <v>215</v>
      </c>
      <c r="C132" s="168" t="s">
        <v>238</v>
      </c>
      <c r="D132" s="6"/>
      <c r="E132" s="32">
        <v>5.875</v>
      </c>
      <c r="F132" s="158"/>
      <c r="G132" s="42">
        <f>E132-F132</f>
        <v>5.875</v>
      </c>
      <c r="H132" s="152">
        <f>G132</f>
        <v>5.875</v>
      </c>
    </row>
    <row r="133" spans="1:8" ht="22.5" x14ac:dyDescent="0.25">
      <c r="A133" s="5" t="s">
        <v>14</v>
      </c>
      <c r="B133" s="31">
        <v>2009</v>
      </c>
      <c r="C133" s="22" t="s">
        <v>143</v>
      </c>
      <c r="D133" s="6" t="s">
        <v>1</v>
      </c>
      <c r="E133" s="32">
        <v>4.6239999999999997</v>
      </c>
      <c r="F133" s="158"/>
      <c r="G133" s="42">
        <f>E133-F133</f>
        <v>4.6239999999999997</v>
      </c>
      <c r="H133" s="175">
        <f>E133+E134</f>
        <v>62.845000000000006</v>
      </c>
    </row>
    <row r="134" spans="1:8" ht="24.75" customHeight="1" x14ac:dyDescent="0.25">
      <c r="A134" s="5" t="s">
        <v>20</v>
      </c>
      <c r="B134" s="43">
        <v>2015</v>
      </c>
      <c r="C134" s="22" t="s">
        <v>47</v>
      </c>
      <c r="D134" s="6"/>
      <c r="E134" s="32">
        <f>43.043+15.178</f>
        <v>58.221000000000004</v>
      </c>
      <c r="F134" s="158"/>
      <c r="G134" s="42">
        <f>E134-F134</f>
        <v>58.221000000000004</v>
      </c>
      <c r="H134" s="176"/>
    </row>
    <row r="135" spans="1:8" ht="22.5" x14ac:dyDescent="0.25">
      <c r="A135" s="7" t="s">
        <v>14</v>
      </c>
      <c r="B135" s="43"/>
      <c r="C135" s="6" t="s">
        <v>30</v>
      </c>
      <c r="D135" s="6"/>
      <c r="E135" s="32">
        <v>1.7709999999999999</v>
      </c>
      <c r="F135" s="158"/>
      <c r="G135" s="42">
        <f>E135-F135</f>
        <v>1.7709999999999999</v>
      </c>
      <c r="H135" s="151">
        <f>G135</f>
        <v>1.7709999999999999</v>
      </c>
    </row>
    <row r="136" spans="1:8" ht="22.5" x14ac:dyDescent="0.25">
      <c r="A136" s="5" t="s">
        <v>14</v>
      </c>
      <c r="B136" s="43">
        <v>2012</v>
      </c>
      <c r="C136" s="6" t="s">
        <v>144</v>
      </c>
      <c r="D136" s="6" t="s">
        <v>1</v>
      </c>
      <c r="E136" s="32">
        <v>23.657</v>
      </c>
      <c r="F136" s="158"/>
      <c r="G136" s="42">
        <f>E136-F136</f>
        <v>23.657</v>
      </c>
      <c r="H136" s="151">
        <f t="shared" si="5"/>
        <v>23.657</v>
      </c>
    </row>
    <row r="137" spans="1:8" ht="22.5" hidden="1" x14ac:dyDescent="0.25">
      <c r="A137" s="5" t="s">
        <v>14</v>
      </c>
      <c r="B137" s="31">
        <v>2012</v>
      </c>
      <c r="C137" s="6" t="s">
        <v>30</v>
      </c>
      <c r="D137" s="6" t="s">
        <v>1</v>
      </c>
      <c r="E137" s="32">
        <v>0</v>
      </c>
      <c r="F137" s="158"/>
      <c r="G137" s="42">
        <f>E137-F137</f>
        <v>0</v>
      </c>
      <c r="H137" s="151">
        <f t="shared" si="5"/>
        <v>0</v>
      </c>
    </row>
    <row r="138" spans="1:8" ht="57.75" customHeight="1" x14ac:dyDescent="0.25">
      <c r="A138" s="5" t="s">
        <v>14</v>
      </c>
      <c r="B138" s="43">
        <v>2012</v>
      </c>
      <c r="C138" s="6" t="s">
        <v>145</v>
      </c>
      <c r="D138" s="6" t="s">
        <v>1</v>
      </c>
      <c r="E138" s="32">
        <v>3.5619999999999998</v>
      </c>
      <c r="F138" s="158"/>
      <c r="G138" s="42">
        <f>E138-F138</f>
        <v>3.5619999999999998</v>
      </c>
      <c r="H138" s="151">
        <f t="shared" si="5"/>
        <v>3.5619999999999998</v>
      </c>
    </row>
    <row r="139" spans="1:8" ht="22.5" x14ac:dyDescent="0.25">
      <c r="A139" s="5" t="s">
        <v>14</v>
      </c>
      <c r="B139" s="43">
        <v>2012</v>
      </c>
      <c r="C139" s="6" t="s">
        <v>146</v>
      </c>
      <c r="D139" s="6" t="s">
        <v>1</v>
      </c>
      <c r="E139" s="32">
        <v>3.1640000000000001</v>
      </c>
      <c r="F139" s="158"/>
      <c r="G139" s="42">
        <f>E139-F139</f>
        <v>3.1640000000000001</v>
      </c>
      <c r="H139" s="153">
        <f>SUM(G139)</f>
        <v>3.1640000000000001</v>
      </c>
    </row>
    <row r="140" spans="1:8" ht="27" customHeight="1" x14ac:dyDescent="0.25">
      <c r="A140" s="5" t="s">
        <v>20</v>
      </c>
      <c r="B140" s="43">
        <v>2015</v>
      </c>
      <c r="C140" s="6" t="s">
        <v>48</v>
      </c>
      <c r="D140" s="6"/>
      <c r="E140" s="32">
        <v>24.042999999999999</v>
      </c>
      <c r="F140" s="158"/>
      <c r="G140" s="42">
        <f>E140</f>
        <v>24.042999999999999</v>
      </c>
      <c r="H140" s="175">
        <f>E140+E141+E142+E143+E144</f>
        <v>60.427999999999997</v>
      </c>
    </row>
    <row r="141" spans="1:8" ht="35.25" customHeight="1" x14ac:dyDescent="0.25">
      <c r="A141" s="5" t="s">
        <v>20</v>
      </c>
      <c r="B141" s="43">
        <v>2015</v>
      </c>
      <c r="C141" s="6" t="s">
        <v>48</v>
      </c>
      <c r="D141" s="6"/>
      <c r="E141" s="32">
        <v>32.933999999999997</v>
      </c>
      <c r="F141" s="158"/>
      <c r="G141" s="42">
        <f>E141-F141</f>
        <v>32.933999999999997</v>
      </c>
      <c r="H141" s="177"/>
    </row>
    <row r="142" spans="1:8" ht="22.5" x14ac:dyDescent="0.25">
      <c r="A142" s="5" t="s">
        <v>14</v>
      </c>
      <c r="B142" s="43">
        <v>2012</v>
      </c>
      <c r="C142" s="6" t="s">
        <v>147</v>
      </c>
      <c r="D142" s="6" t="s">
        <v>1</v>
      </c>
      <c r="E142" s="32">
        <v>0.71599999999999997</v>
      </c>
      <c r="F142" s="15"/>
      <c r="G142" s="42">
        <f>E142-F142</f>
        <v>0.71599999999999997</v>
      </c>
      <c r="H142" s="177"/>
    </row>
    <row r="143" spans="1:8" ht="22.5" x14ac:dyDescent="0.25">
      <c r="A143" s="5" t="s">
        <v>14</v>
      </c>
      <c r="B143" s="31">
        <v>2012</v>
      </c>
      <c r="C143" s="6" t="s">
        <v>147</v>
      </c>
      <c r="D143" s="6" t="s">
        <v>1</v>
      </c>
      <c r="E143" s="32">
        <v>1.661</v>
      </c>
      <c r="F143" s="158"/>
      <c r="G143" s="42">
        <f>E143-F143</f>
        <v>1.661</v>
      </c>
      <c r="H143" s="177"/>
    </row>
    <row r="144" spans="1:8" ht="22.5" x14ac:dyDescent="0.25">
      <c r="A144" s="5" t="s">
        <v>14</v>
      </c>
      <c r="B144" s="43">
        <v>2012</v>
      </c>
      <c r="C144" s="6" t="s">
        <v>147</v>
      </c>
      <c r="D144" s="6" t="s">
        <v>1</v>
      </c>
      <c r="E144" s="32">
        <v>1.0740000000000001</v>
      </c>
      <c r="F144" s="158"/>
      <c r="G144" s="42">
        <f>E144-F144</f>
        <v>1.0740000000000001</v>
      </c>
      <c r="H144" s="176"/>
    </row>
    <row r="145" spans="1:8" ht="22.5" x14ac:dyDescent="0.25">
      <c r="A145" s="5" t="s">
        <v>14</v>
      </c>
      <c r="B145" s="43">
        <v>2011</v>
      </c>
      <c r="C145" s="6" t="s">
        <v>68</v>
      </c>
      <c r="D145" s="6" t="s">
        <v>1</v>
      </c>
      <c r="E145" s="32">
        <v>14.266</v>
      </c>
      <c r="F145" s="158"/>
      <c r="G145" s="42">
        <f>E145-F145</f>
        <v>14.266</v>
      </c>
      <c r="H145" s="153">
        <f>SUM(G145)</f>
        <v>14.266</v>
      </c>
    </row>
    <row r="146" spans="1:8" ht="22.5" x14ac:dyDescent="0.25">
      <c r="A146" s="5" t="s">
        <v>14</v>
      </c>
      <c r="B146" s="160">
        <v>2008</v>
      </c>
      <c r="C146" s="22" t="s">
        <v>231</v>
      </c>
      <c r="D146" s="6" t="s">
        <v>1</v>
      </c>
      <c r="E146" s="32">
        <v>0.79100000000000004</v>
      </c>
      <c r="F146" s="158"/>
      <c r="G146" s="42">
        <f>E146-F146</f>
        <v>0.79100000000000004</v>
      </c>
      <c r="H146" s="153">
        <f>SUM(G146)</f>
        <v>0.79100000000000004</v>
      </c>
    </row>
    <row r="147" spans="1:8" ht="22.5" x14ac:dyDescent="0.25">
      <c r="A147" s="5" t="s">
        <v>14</v>
      </c>
      <c r="B147" s="43">
        <v>2012</v>
      </c>
      <c r="C147" s="6" t="s">
        <v>148</v>
      </c>
      <c r="D147" s="6" t="s">
        <v>1</v>
      </c>
      <c r="E147" s="32">
        <v>5</v>
      </c>
      <c r="F147" s="158"/>
      <c r="G147" s="42">
        <f>E147-F147</f>
        <v>5</v>
      </c>
      <c r="H147" s="175">
        <f>G147+G148</f>
        <v>40.826999999999998</v>
      </c>
    </row>
    <row r="148" spans="1:8" ht="22.5" x14ac:dyDescent="0.25">
      <c r="A148" s="5" t="s">
        <v>14</v>
      </c>
      <c r="B148" s="43">
        <v>2012</v>
      </c>
      <c r="C148" s="6" t="s">
        <v>149</v>
      </c>
      <c r="D148" s="6" t="s">
        <v>1</v>
      </c>
      <c r="E148" s="32">
        <v>35.826999999999998</v>
      </c>
      <c r="F148" s="158"/>
      <c r="G148" s="42">
        <f>E148-F148</f>
        <v>35.826999999999998</v>
      </c>
      <c r="H148" s="178"/>
    </row>
    <row r="149" spans="1:8" ht="23.25" thickBot="1" x14ac:dyDescent="0.3">
      <c r="A149" s="5" t="s">
        <v>14</v>
      </c>
      <c r="B149" s="43">
        <v>2012</v>
      </c>
      <c r="C149" s="22" t="s">
        <v>150</v>
      </c>
      <c r="D149" s="6" t="s">
        <v>1</v>
      </c>
      <c r="E149" s="32">
        <v>1.752</v>
      </c>
      <c r="F149" s="158"/>
      <c r="G149" s="42">
        <f>E149-F149</f>
        <v>1.752</v>
      </c>
      <c r="H149" s="153">
        <f>SUM(G149)</f>
        <v>1.752</v>
      </c>
    </row>
    <row r="150" spans="1:8" ht="30.75" thickBot="1" x14ac:dyDescent="0.3">
      <c r="A150" s="5" t="s">
        <v>14</v>
      </c>
      <c r="B150" s="143" t="s">
        <v>215</v>
      </c>
      <c r="C150" s="169" t="s">
        <v>239</v>
      </c>
      <c r="D150" s="6"/>
      <c r="E150" s="32">
        <v>33.465000000000003</v>
      </c>
      <c r="F150" s="158"/>
      <c r="G150" s="42">
        <f>E150-F150</f>
        <v>33.465000000000003</v>
      </c>
      <c r="H150" s="151">
        <f>G150</f>
        <v>33.465000000000003</v>
      </c>
    </row>
    <row r="151" spans="1:8" ht="24" x14ac:dyDescent="0.25">
      <c r="A151" s="5" t="s">
        <v>20</v>
      </c>
      <c r="B151" s="43">
        <v>2016</v>
      </c>
      <c r="C151" s="6" t="s">
        <v>151</v>
      </c>
      <c r="D151" s="6" t="s">
        <v>1</v>
      </c>
      <c r="E151" s="32">
        <v>4.8970000000000002</v>
      </c>
      <c r="F151" s="158"/>
      <c r="G151" s="42">
        <f>E151-F151</f>
        <v>4.8970000000000002</v>
      </c>
      <c r="H151" s="151">
        <f>SUM(G151)</f>
        <v>4.8970000000000002</v>
      </c>
    </row>
    <row r="152" spans="1:8" ht="22.5" hidden="1" customHeight="1" x14ac:dyDescent="0.25">
      <c r="A152" s="5" t="s">
        <v>23</v>
      </c>
      <c r="B152" s="43">
        <v>2012</v>
      </c>
      <c r="C152" s="6" t="s">
        <v>69</v>
      </c>
      <c r="D152" s="6" t="s">
        <v>1</v>
      </c>
      <c r="E152" s="32">
        <v>0</v>
      </c>
      <c r="F152" s="158"/>
      <c r="G152" s="42">
        <f>E152-F152</f>
        <v>0</v>
      </c>
      <c r="H152" s="153"/>
    </row>
    <row r="153" spans="1:8" ht="22.5" hidden="1" customHeight="1" x14ac:dyDescent="0.25">
      <c r="A153" s="5" t="s">
        <v>23</v>
      </c>
      <c r="B153" s="43">
        <v>2012</v>
      </c>
      <c r="C153" s="6" t="s">
        <v>31</v>
      </c>
      <c r="D153" s="6" t="s">
        <v>1</v>
      </c>
      <c r="E153" s="32">
        <v>2.9729999999999999</v>
      </c>
      <c r="F153" s="158">
        <v>2.9729999999999999</v>
      </c>
      <c r="G153" s="42">
        <f>E153-F153</f>
        <v>0</v>
      </c>
      <c r="H153" s="172">
        <f>G153+G154+G155+G156</f>
        <v>0</v>
      </c>
    </row>
    <row r="154" spans="1:8" ht="22.5" hidden="1" customHeight="1" x14ac:dyDescent="0.25">
      <c r="A154" s="5" t="s">
        <v>23</v>
      </c>
      <c r="B154" s="43">
        <v>2012</v>
      </c>
      <c r="C154" s="6" t="s">
        <v>32</v>
      </c>
      <c r="D154" s="6" t="s">
        <v>1</v>
      </c>
      <c r="E154" s="32">
        <v>1.3839999999999999</v>
      </c>
      <c r="F154" s="158">
        <v>1.3839999999999999</v>
      </c>
      <c r="G154" s="42">
        <f>E154-F154</f>
        <v>0</v>
      </c>
      <c r="H154" s="173"/>
    </row>
    <row r="155" spans="1:8" ht="23.25" hidden="1" customHeight="1" thickBot="1" x14ac:dyDescent="0.25">
      <c r="A155" s="5" t="s">
        <v>23</v>
      </c>
      <c r="B155" s="43">
        <v>2012</v>
      </c>
      <c r="C155" s="6" t="s">
        <v>33</v>
      </c>
      <c r="D155" s="6" t="s">
        <v>1</v>
      </c>
      <c r="E155" s="32">
        <v>3.9119999999999999</v>
      </c>
      <c r="F155" s="158">
        <v>3.9119999999999999</v>
      </c>
      <c r="G155" s="42">
        <f>E155-F155</f>
        <v>0</v>
      </c>
      <c r="H155" s="173"/>
    </row>
    <row r="156" spans="1:8" ht="24.75" hidden="1" customHeight="1" thickBot="1" x14ac:dyDescent="0.25">
      <c r="A156" s="5" t="s">
        <v>23</v>
      </c>
      <c r="B156" s="43">
        <v>2012</v>
      </c>
      <c r="C156" s="6" t="s">
        <v>34</v>
      </c>
      <c r="D156" s="6" t="s">
        <v>1</v>
      </c>
      <c r="E156" s="32">
        <v>16.422999999999998</v>
      </c>
      <c r="F156" s="158">
        <f>0.32+11.115+4.988</f>
        <v>16.423000000000002</v>
      </c>
      <c r="G156" s="42">
        <f>E156-F156</f>
        <v>0</v>
      </c>
      <c r="H156" s="174"/>
    </row>
    <row r="157" spans="1:8" ht="24.75" customHeight="1" x14ac:dyDescent="0.25">
      <c r="A157" s="5" t="s">
        <v>23</v>
      </c>
      <c r="B157" s="61">
        <v>2015</v>
      </c>
      <c r="C157" s="6" t="s">
        <v>201</v>
      </c>
      <c r="D157" s="6"/>
      <c r="E157" s="32">
        <v>58.741</v>
      </c>
      <c r="F157" s="158"/>
      <c r="G157" s="42">
        <f>E157-F157</f>
        <v>58.741</v>
      </c>
      <c r="H157" s="151">
        <f>G157</f>
        <v>58.741</v>
      </c>
    </row>
    <row r="158" spans="1:8" ht="24.75" customHeight="1" x14ac:dyDescent="0.25">
      <c r="A158" s="5" t="s">
        <v>14</v>
      </c>
      <c r="B158" s="61">
        <v>2015</v>
      </c>
      <c r="C158" s="6" t="s">
        <v>152</v>
      </c>
      <c r="D158" s="6"/>
      <c r="E158" s="32">
        <v>12.17</v>
      </c>
      <c r="F158" s="69"/>
      <c r="G158" s="32">
        <f>E158-F158</f>
        <v>12.17</v>
      </c>
      <c r="H158" s="175">
        <f>G158+G159</f>
        <v>22.489000000000001</v>
      </c>
    </row>
    <row r="159" spans="1:8" ht="24.75" customHeight="1" x14ac:dyDescent="0.25">
      <c r="A159" s="5" t="s">
        <v>23</v>
      </c>
      <c r="B159" s="61">
        <v>2015</v>
      </c>
      <c r="C159" s="6" t="s">
        <v>152</v>
      </c>
      <c r="D159" s="6"/>
      <c r="E159" s="32">
        <v>10.319000000000001</v>
      </c>
      <c r="F159" s="69"/>
      <c r="G159" s="32">
        <f>E159-F159</f>
        <v>10.319000000000001</v>
      </c>
      <c r="H159" s="178"/>
    </row>
    <row r="160" spans="1:8" ht="22.5" hidden="1" x14ac:dyDescent="0.25">
      <c r="A160" s="5" t="s">
        <v>23</v>
      </c>
      <c r="B160" s="56">
        <v>2012</v>
      </c>
      <c r="C160" s="14" t="s">
        <v>35</v>
      </c>
      <c r="D160" s="22" t="s">
        <v>1</v>
      </c>
      <c r="E160" s="38">
        <v>0</v>
      </c>
      <c r="F160" s="158"/>
      <c r="G160" s="40">
        <f>E160-F160</f>
        <v>0</v>
      </c>
      <c r="H160" s="179">
        <f>SUM(G160:G163)</f>
        <v>0</v>
      </c>
    </row>
    <row r="161" spans="1:149" ht="22.5" hidden="1" x14ac:dyDescent="0.25">
      <c r="A161" s="5" t="s">
        <v>23</v>
      </c>
      <c r="B161" s="43">
        <v>2012</v>
      </c>
      <c r="C161" s="6" t="s">
        <v>35</v>
      </c>
      <c r="D161" s="22" t="s">
        <v>1</v>
      </c>
      <c r="E161" s="32">
        <v>0</v>
      </c>
      <c r="F161" s="158"/>
      <c r="G161" s="42">
        <f>E161-F161</f>
        <v>0</v>
      </c>
      <c r="H161" s="179"/>
    </row>
    <row r="162" spans="1:149" ht="22.5" hidden="1" x14ac:dyDescent="0.25">
      <c r="A162" s="5" t="s">
        <v>23</v>
      </c>
      <c r="B162" s="43">
        <v>2012</v>
      </c>
      <c r="C162" s="6" t="s">
        <v>35</v>
      </c>
      <c r="D162" s="22" t="s">
        <v>1</v>
      </c>
      <c r="E162" s="32">
        <v>0</v>
      </c>
      <c r="F162" s="158"/>
      <c r="G162" s="42">
        <f>E162-F162</f>
        <v>0</v>
      </c>
      <c r="H162" s="179"/>
    </row>
    <row r="163" spans="1:149" ht="22.5" hidden="1" x14ac:dyDescent="0.25">
      <c r="A163" s="5" t="s">
        <v>23</v>
      </c>
      <c r="B163" s="43" t="s">
        <v>13</v>
      </c>
      <c r="C163" s="6" t="s">
        <v>35</v>
      </c>
      <c r="D163" s="22" t="s">
        <v>1</v>
      </c>
      <c r="E163" s="32">
        <v>0</v>
      </c>
      <c r="F163" s="158"/>
      <c r="G163" s="42">
        <f>E163-F163</f>
        <v>0</v>
      </c>
      <c r="H163" s="178"/>
    </row>
    <row r="164" spans="1:149" ht="22.5" hidden="1" customHeight="1" x14ac:dyDescent="0.25">
      <c r="A164" s="5" t="s">
        <v>23</v>
      </c>
      <c r="B164" s="43">
        <v>2013</v>
      </c>
      <c r="C164" s="6" t="s">
        <v>36</v>
      </c>
      <c r="D164" s="22" t="s">
        <v>1</v>
      </c>
      <c r="E164" s="32">
        <v>6.41</v>
      </c>
      <c r="F164" s="15">
        <v>6.41</v>
      </c>
      <c r="G164" s="42">
        <f>E164-F164</f>
        <v>0</v>
      </c>
      <c r="H164" s="172">
        <f>G164+G166+G167+G168</f>
        <v>0</v>
      </c>
    </row>
    <row r="165" spans="1:149" ht="22.5" hidden="1" customHeight="1" x14ac:dyDescent="0.25">
      <c r="A165" s="5" t="s">
        <v>23</v>
      </c>
      <c r="B165" s="43">
        <v>2013</v>
      </c>
      <c r="C165" s="6" t="s">
        <v>36</v>
      </c>
      <c r="D165" s="22" t="s">
        <v>1</v>
      </c>
      <c r="E165" s="32">
        <v>0</v>
      </c>
      <c r="F165" s="158"/>
      <c r="G165" s="42">
        <f>E165-F165</f>
        <v>0</v>
      </c>
      <c r="H165" s="173"/>
    </row>
    <row r="166" spans="1:149" ht="22.5" hidden="1" customHeight="1" x14ac:dyDescent="0.25">
      <c r="A166" s="5" t="s">
        <v>23</v>
      </c>
      <c r="B166" s="43">
        <v>2013</v>
      </c>
      <c r="C166" s="6" t="s">
        <v>36</v>
      </c>
      <c r="D166" s="22" t="s">
        <v>1</v>
      </c>
      <c r="E166" s="32">
        <v>0</v>
      </c>
      <c r="F166" s="158"/>
      <c r="G166" s="42">
        <f>E166-F166</f>
        <v>0</v>
      </c>
      <c r="H166" s="173"/>
    </row>
    <row r="167" spans="1:149" ht="22.5" hidden="1" customHeight="1" x14ac:dyDescent="0.25">
      <c r="A167" s="5" t="s">
        <v>23</v>
      </c>
      <c r="B167" s="43">
        <v>2013</v>
      </c>
      <c r="C167" s="6" t="s">
        <v>36</v>
      </c>
      <c r="D167" s="22" t="s">
        <v>1</v>
      </c>
      <c r="E167" s="42">
        <v>1.5760000000000001</v>
      </c>
      <c r="F167" s="158">
        <v>1.5760000000000001</v>
      </c>
      <c r="G167" s="42">
        <f>E167-F167</f>
        <v>0</v>
      </c>
      <c r="H167" s="173"/>
    </row>
    <row r="168" spans="1:149" ht="23.25" hidden="1" customHeight="1" thickBot="1" x14ac:dyDescent="0.25">
      <c r="A168" s="7" t="s">
        <v>23</v>
      </c>
      <c r="B168" s="61">
        <v>2011</v>
      </c>
      <c r="C168" s="6" t="s">
        <v>36</v>
      </c>
      <c r="D168" s="22" t="s">
        <v>1</v>
      </c>
      <c r="E168" s="32">
        <v>1.996</v>
      </c>
      <c r="F168" s="158">
        <v>1.996</v>
      </c>
      <c r="G168" s="42">
        <f>E168-F168</f>
        <v>0</v>
      </c>
      <c r="H168" s="174"/>
    </row>
    <row r="169" spans="1:149" ht="24" x14ac:dyDescent="0.25">
      <c r="A169" s="7" t="s">
        <v>23</v>
      </c>
      <c r="B169" s="88">
        <v>2016</v>
      </c>
      <c r="C169" s="6" t="s">
        <v>153</v>
      </c>
      <c r="D169" s="22" t="s">
        <v>1</v>
      </c>
      <c r="E169" s="70">
        <v>34.28</v>
      </c>
      <c r="F169" s="119"/>
      <c r="G169" s="70">
        <f>E169-F169</f>
        <v>34.28</v>
      </c>
      <c r="H169" s="152">
        <f>G169</f>
        <v>34.28</v>
      </c>
    </row>
    <row r="170" spans="1:149" ht="24" x14ac:dyDescent="0.25">
      <c r="A170" s="7" t="s">
        <v>23</v>
      </c>
      <c r="B170" s="88">
        <v>2016</v>
      </c>
      <c r="C170" s="6" t="s">
        <v>153</v>
      </c>
      <c r="D170" s="22" t="s">
        <v>1</v>
      </c>
      <c r="E170" s="70">
        <v>4.3529999999999998</v>
      </c>
      <c r="F170" s="119"/>
      <c r="G170" s="70">
        <f>E170-F170</f>
        <v>4.3529999999999998</v>
      </c>
      <c r="H170" s="152">
        <f>G170</f>
        <v>4.3529999999999998</v>
      </c>
    </row>
    <row r="171" spans="1:149" s="89" customFormat="1" ht="22.5" x14ac:dyDescent="0.25">
      <c r="A171" s="5" t="s">
        <v>23</v>
      </c>
      <c r="B171" s="61">
        <v>2015</v>
      </c>
      <c r="C171" s="6" t="s">
        <v>35</v>
      </c>
      <c r="D171" s="6" t="s">
        <v>1</v>
      </c>
      <c r="E171" s="32">
        <v>55.359000000000002</v>
      </c>
      <c r="F171" s="34"/>
      <c r="G171" s="32">
        <f>E171-F171</f>
        <v>55.359000000000002</v>
      </c>
      <c r="H171" s="92">
        <f>G171</f>
        <v>55.359000000000002</v>
      </c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  <c r="DE171" s="55"/>
      <c r="DF171" s="55"/>
      <c r="DG171" s="55"/>
      <c r="DH171" s="55"/>
      <c r="DI171" s="55"/>
      <c r="DJ171" s="55"/>
      <c r="DK171" s="55"/>
      <c r="DL171" s="55"/>
      <c r="DM171" s="55"/>
      <c r="DN171" s="55"/>
      <c r="DO171" s="55"/>
      <c r="DP171" s="55"/>
      <c r="DQ171" s="55"/>
      <c r="DR171" s="55"/>
      <c r="DS171" s="55"/>
      <c r="DT171" s="55"/>
      <c r="DU171" s="55"/>
      <c r="DV171" s="55"/>
      <c r="DW171" s="55"/>
      <c r="DX171" s="55"/>
      <c r="DY171" s="55"/>
      <c r="DZ171" s="55"/>
      <c r="EA171" s="55"/>
      <c r="EB171" s="55"/>
      <c r="EC171" s="55"/>
      <c r="ED171" s="55"/>
      <c r="EE171" s="55"/>
      <c r="EF171" s="55"/>
      <c r="EG171" s="55"/>
      <c r="EH171" s="55"/>
      <c r="EI171" s="55"/>
      <c r="EJ171" s="55"/>
      <c r="EK171" s="55"/>
      <c r="EL171" s="55"/>
      <c r="EM171" s="55"/>
      <c r="EN171" s="55"/>
      <c r="EO171" s="55"/>
      <c r="EP171" s="55"/>
      <c r="EQ171" s="55"/>
      <c r="ER171" s="55"/>
      <c r="ES171" s="55"/>
    </row>
    <row r="172" spans="1:149" ht="22.5" hidden="1" x14ac:dyDescent="0.25">
      <c r="A172" s="13" t="s">
        <v>23</v>
      </c>
      <c r="B172" s="56">
        <v>2014</v>
      </c>
      <c r="C172" s="14" t="s">
        <v>70</v>
      </c>
      <c r="D172" s="14" t="s">
        <v>1</v>
      </c>
      <c r="E172" s="38">
        <v>0</v>
      </c>
      <c r="F172" s="158"/>
      <c r="G172" s="40">
        <f>E172-F172</f>
        <v>0</v>
      </c>
      <c r="H172" s="153">
        <f>SUM(G172)</f>
        <v>0</v>
      </c>
    </row>
    <row r="173" spans="1:149" ht="22.5" hidden="1" x14ac:dyDescent="0.25">
      <c r="A173" s="5" t="s">
        <v>23</v>
      </c>
      <c r="B173" s="43">
        <v>2012</v>
      </c>
      <c r="C173" s="6" t="s">
        <v>71</v>
      </c>
      <c r="D173" s="6" t="s">
        <v>1</v>
      </c>
      <c r="E173" s="32">
        <v>0</v>
      </c>
      <c r="F173" s="158"/>
      <c r="G173" s="42">
        <f>E173-F173</f>
        <v>0</v>
      </c>
      <c r="H173" s="153">
        <f>SUM(G173)</f>
        <v>0</v>
      </c>
    </row>
    <row r="174" spans="1:149" ht="22.5" hidden="1" x14ac:dyDescent="0.25">
      <c r="A174" s="5" t="s">
        <v>23</v>
      </c>
      <c r="B174" s="43">
        <v>2015</v>
      </c>
      <c r="C174" s="6" t="s">
        <v>72</v>
      </c>
      <c r="D174" s="6"/>
      <c r="E174" s="32">
        <v>0</v>
      </c>
      <c r="F174" s="158"/>
      <c r="G174" s="42">
        <f>E174-F174</f>
        <v>0</v>
      </c>
      <c r="H174" s="151">
        <f>G174</f>
        <v>0</v>
      </c>
    </row>
    <row r="175" spans="1:149" ht="22.5" hidden="1" customHeight="1" x14ac:dyDescent="0.25">
      <c r="A175" s="5" t="s">
        <v>23</v>
      </c>
      <c r="B175" s="43">
        <v>2013</v>
      </c>
      <c r="C175" s="6" t="s">
        <v>73</v>
      </c>
      <c r="D175" s="6" t="s">
        <v>1</v>
      </c>
      <c r="E175" s="32">
        <v>2.3490000000000002</v>
      </c>
      <c r="F175" s="157">
        <v>2.3490000000000002</v>
      </c>
      <c r="G175" s="64">
        <f>E175-F175</f>
        <v>0</v>
      </c>
      <c r="H175" s="146">
        <f>SUM(G175:G176)</f>
        <v>40.005000000000003</v>
      </c>
    </row>
    <row r="176" spans="1:149" ht="30" x14ac:dyDescent="0.25">
      <c r="A176" s="5" t="s">
        <v>14</v>
      </c>
      <c r="B176" s="143" t="s">
        <v>224</v>
      </c>
      <c r="C176" s="22" t="s">
        <v>225</v>
      </c>
      <c r="D176" s="22"/>
      <c r="E176" s="70">
        <v>40.005000000000003</v>
      </c>
      <c r="F176" s="34"/>
      <c r="G176" s="32">
        <f>E176-F176</f>
        <v>40.005000000000003</v>
      </c>
      <c r="H176" s="67">
        <f>G176</f>
        <v>40.005000000000003</v>
      </c>
    </row>
    <row r="177" spans="1:8" ht="22.5" hidden="1" x14ac:dyDescent="0.25">
      <c r="A177" s="7" t="s">
        <v>23</v>
      </c>
      <c r="B177" s="61">
        <v>2016</v>
      </c>
      <c r="C177" s="22" t="s">
        <v>79</v>
      </c>
      <c r="D177" s="22" t="s">
        <v>1</v>
      </c>
      <c r="E177" s="32">
        <v>47.491999999999997</v>
      </c>
      <c r="F177" s="34">
        <f>23.746+23.746</f>
        <v>47.491999999999997</v>
      </c>
      <c r="G177" s="32">
        <f>E177-F177</f>
        <v>0</v>
      </c>
      <c r="H177" s="151">
        <f>G177</f>
        <v>0</v>
      </c>
    </row>
    <row r="178" spans="1:8" x14ac:dyDescent="0.25">
      <c r="A178" s="9"/>
      <c r="B178" s="35"/>
      <c r="C178" s="184"/>
      <c r="D178" s="185"/>
      <c r="E178" s="238">
        <f>SUM(E79:E177)</f>
        <v>969.32699999999977</v>
      </c>
      <c r="F178" s="189">
        <f>SUM(F79:F177)</f>
        <v>167.66699999999997</v>
      </c>
      <c r="G178" s="194">
        <f>SUM(G79:G177)</f>
        <v>801.41</v>
      </c>
      <c r="H178" s="191">
        <f>SUM(H79:H175)</f>
        <v>801.41</v>
      </c>
    </row>
    <row r="179" spans="1:8" x14ac:dyDescent="0.25">
      <c r="A179" s="9"/>
      <c r="B179" s="35"/>
      <c r="C179" s="184"/>
      <c r="D179" s="185"/>
      <c r="E179" s="238"/>
      <c r="F179" s="189"/>
      <c r="G179" s="194"/>
      <c r="H179" s="192"/>
    </row>
    <row r="180" spans="1:8" ht="1.5" customHeight="1" thickBot="1" x14ac:dyDescent="0.3">
      <c r="A180" s="9"/>
      <c r="B180" s="35"/>
      <c r="C180" s="184"/>
      <c r="D180" s="185"/>
      <c r="E180" s="238"/>
      <c r="F180" s="189"/>
      <c r="G180" s="194"/>
      <c r="H180" s="192"/>
    </row>
    <row r="181" spans="1:8" ht="15.75" hidden="1" thickBot="1" x14ac:dyDescent="0.3">
      <c r="A181" s="10"/>
      <c r="B181" s="60"/>
      <c r="C181" s="186"/>
      <c r="D181" s="187"/>
      <c r="E181" s="239"/>
      <c r="F181" s="190"/>
      <c r="G181" s="195"/>
      <c r="H181" s="192"/>
    </row>
    <row r="182" spans="1:8" x14ac:dyDescent="0.25">
      <c r="A182" s="13"/>
      <c r="B182" s="198" t="s">
        <v>37</v>
      </c>
      <c r="C182" s="199"/>
      <c r="D182" s="199"/>
      <c r="E182" s="199"/>
      <c r="F182" s="199"/>
      <c r="G182" s="93"/>
      <c r="H182" s="33"/>
    </row>
    <row r="183" spans="1:8" ht="22.5" x14ac:dyDescent="0.25">
      <c r="A183" s="5" t="s">
        <v>2</v>
      </c>
      <c r="B183" s="31">
        <v>2007</v>
      </c>
      <c r="C183" s="6" t="s">
        <v>154</v>
      </c>
      <c r="D183" s="6" t="s">
        <v>1</v>
      </c>
      <c r="E183" s="32">
        <v>4.7839999999999998</v>
      </c>
      <c r="F183" s="34"/>
      <c r="G183" s="42">
        <f>E183-F183</f>
        <v>4.7839999999999998</v>
      </c>
      <c r="H183" s="151">
        <f>SUM(G183)</f>
        <v>4.7839999999999998</v>
      </c>
    </row>
    <row r="184" spans="1:8" ht="22.5" x14ac:dyDescent="0.25">
      <c r="A184" s="5" t="s">
        <v>14</v>
      </c>
      <c r="B184" s="43">
        <v>2011</v>
      </c>
      <c r="C184" s="6" t="s">
        <v>155</v>
      </c>
      <c r="D184" s="6" t="s">
        <v>1</v>
      </c>
      <c r="E184" s="32">
        <v>4.8220000000000001</v>
      </c>
      <c r="F184" s="34"/>
      <c r="G184" s="42">
        <f>E184-F184</f>
        <v>4.8220000000000001</v>
      </c>
      <c r="H184" s="179">
        <f>SUM(G184:G185)</f>
        <v>13.812999999999999</v>
      </c>
    </row>
    <row r="185" spans="1:8" ht="22.5" x14ac:dyDescent="0.25">
      <c r="A185" s="5" t="s">
        <v>14</v>
      </c>
      <c r="B185" s="43">
        <v>2011</v>
      </c>
      <c r="C185" s="6" t="s">
        <v>155</v>
      </c>
      <c r="D185" s="6" t="s">
        <v>1</v>
      </c>
      <c r="E185" s="32">
        <v>8.9909999999999997</v>
      </c>
      <c r="F185" s="34"/>
      <c r="G185" s="42">
        <f>E185-F185</f>
        <v>8.9909999999999997</v>
      </c>
      <c r="H185" s="178"/>
    </row>
    <row r="186" spans="1:8" ht="22.5" x14ac:dyDescent="0.25">
      <c r="A186" s="5" t="s">
        <v>14</v>
      </c>
      <c r="B186" s="43">
        <v>2011</v>
      </c>
      <c r="C186" s="6" t="s">
        <v>156</v>
      </c>
      <c r="D186" s="6" t="s">
        <v>1</v>
      </c>
      <c r="E186" s="32">
        <v>0.78700000000000003</v>
      </c>
      <c r="F186" s="34"/>
      <c r="G186" s="42">
        <f>E186-F186</f>
        <v>0.78700000000000003</v>
      </c>
      <c r="H186" s="153">
        <f>SUM(G186)</f>
        <v>0.78700000000000003</v>
      </c>
    </row>
    <row r="187" spans="1:8" ht="22.5" x14ac:dyDescent="0.25">
      <c r="A187" s="5" t="s">
        <v>14</v>
      </c>
      <c r="B187" s="43">
        <v>2011</v>
      </c>
      <c r="C187" s="6" t="s">
        <v>157</v>
      </c>
      <c r="D187" s="6" t="s">
        <v>1</v>
      </c>
      <c r="E187" s="32">
        <v>12.435</v>
      </c>
      <c r="F187" s="34"/>
      <c r="G187" s="42">
        <f>E187-F187</f>
        <v>12.435</v>
      </c>
      <c r="H187" s="153">
        <f>SUM(G187)</f>
        <v>12.435</v>
      </c>
    </row>
    <row r="188" spans="1:8" ht="22.5" x14ac:dyDescent="0.25">
      <c r="A188" s="5" t="s">
        <v>14</v>
      </c>
      <c r="B188" s="43">
        <v>2012</v>
      </c>
      <c r="C188" s="22" t="s">
        <v>158</v>
      </c>
      <c r="D188" s="6" t="s">
        <v>1</v>
      </c>
      <c r="E188" s="32">
        <v>4.8250000000000002</v>
      </c>
      <c r="F188" s="34"/>
      <c r="G188" s="42">
        <f>E188-F188</f>
        <v>4.8250000000000002</v>
      </c>
      <c r="H188" s="152">
        <f>SUM(G188:G188)</f>
        <v>4.8250000000000002</v>
      </c>
    </row>
    <row r="189" spans="1:8" ht="22.5" x14ac:dyDescent="0.25">
      <c r="A189" s="5" t="s">
        <v>14</v>
      </c>
      <c r="B189" s="43">
        <v>2010</v>
      </c>
      <c r="C189" s="22" t="s">
        <v>159</v>
      </c>
      <c r="D189" s="6" t="s">
        <v>1</v>
      </c>
      <c r="E189" s="32">
        <v>2.121</v>
      </c>
      <c r="F189" s="34"/>
      <c r="G189" s="42">
        <f>E189-F189</f>
        <v>2.121</v>
      </c>
      <c r="H189" s="175">
        <f>SUM(G189:G191)</f>
        <v>25.376999999999999</v>
      </c>
    </row>
    <row r="190" spans="1:8" ht="22.5" x14ac:dyDescent="0.25">
      <c r="A190" s="5" t="s">
        <v>14</v>
      </c>
      <c r="B190" s="43">
        <v>2012</v>
      </c>
      <c r="C190" s="22" t="s">
        <v>160</v>
      </c>
      <c r="D190" s="6" t="s">
        <v>1</v>
      </c>
      <c r="E190" s="32">
        <v>19.908999999999999</v>
      </c>
      <c r="F190" s="34"/>
      <c r="G190" s="42">
        <f>E190-F190</f>
        <v>19.908999999999999</v>
      </c>
      <c r="H190" s="179"/>
    </row>
    <row r="191" spans="1:8" ht="22.5" x14ac:dyDescent="0.25">
      <c r="A191" s="5" t="s">
        <v>14</v>
      </c>
      <c r="B191" s="43">
        <v>2010</v>
      </c>
      <c r="C191" s="22" t="s">
        <v>159</v>
      </c>
      <c r="D191" s="6" t="s">
        <v>1</v>
      </c>
      <c r="E191" s="32">
        <v>3.347</v>
      </c>
      <c r="F191" s="34"/>
      <c r="G191" s="42">
        <f>E191-F191</f>
        <v>3.347</v>
      </c>
      <c r="H191" s="178"/>
    </row>
    <row r="192" spans="1:8" ht="22.5" x14ac:dyDescent="0.25">
      <c r="A192" s="5" t="s">
        <v>14</v>
      </c>
      <c r="B192" s="43">
        <v>2007</v>
      </c>
      <c r="C192" s="22" t="s">
        <v>161</v>
      </c>
      <c r="D192" s="6" t="s">
        <v>1</v>
      </c>
      <c r="E192" s="32">
        <v>0.77600000000000002</v>
      </c>
      <c r="F192" s="34"/>
      <c r="G192" s="64">
        <f>E192-F192</f>
        <v>0.77600000000000002</v>
      </c>
      <c r="H192" s="151">
        <f>SUM(G192)</f>
        <v>0.77600000000000002</v>
      </c>
    </row>
    <row r="193" spans="1:8" ht="22.5" hidden="1" x14ac:dyDescent="0.25">
      <c r="A193" s="5" t="s">
        <v>14</v>
      </c>
      <c r="B193" s="43">
        <v>2012</v>
      </c>
      <c r="C193" s="6" t="s">
        <v>162</v>
      </c>
      <c r="D193" s="6" t="s">
        <v>1</v>
      </c>
      <c r="E193" s="32">
        <v>0</v>
      </c>
      <c r="F193" s="34"/>
      <c r="G193" s="72">
        <f>E193-F193</f>
        <v>0</v>
      </c>
      <c r="H193" s="20">
        <f>SUM(G193)</f>
        <v>0</v>
      </c>
    </row>
    <row r="194" spans="1:8" ht="24" x14ac:dyDescent="0.25">
      <c r="A194" s="5" t="s">
        <v>14</v>
      </c>
      <c r="B194" s="31">
        <v>2017</v>
      </c>
      <c r="C194" s="6" t="s">
        <v>214</v>
      </c>
      <c r="D194" s="6"/>
      <c r="E194" s="32">
        <v>19.382000000000001</v>
      </c>
      <c r="F194" s="34"/>
      <c r="G194" s="42">
        <f>E194-F194</f>
        <v>19.382000000000001</v>
      </c>
      <c r="H194" s="175">
        <f>G194+G195</f>
        <v>59.289000000000001</v>
      </c>
    </row>
    <row r="195" spans="1:8" ht="24.75" thickBot="1" x14ac:dyDescent="0.3">
      <c r="A195" s="5" t="s">
        <v>14</v>
      </c>
      <c r="B195" s="31">
        <v>2017</v>
      </c>
      <c r="C195" s="6" t="s">
        <v>213</v>
      </c>
      <c r="D195" s="6"/>
      <c r="E195" s="32">
        <v>41.753</v>
      </c>
      <c r="F195" s="135">
        <v>1.8460000000000001</v>
      </c>
      <c r="G195" s="42">
        <f>E195-F195</f>
        <v>39.906999999999996</v>
      </c>
      <c r="H195" s="178"/>
    </row>
    <row r="196" spans="1:8" ht="23.25" hidden="1" thickBot="1" x14ac:dyDescent="0.3">
      <c r="A196" s="5"/>
      <c r="B196" s="31"/>
      <c r="C196" s="6" t="s">
        <v>38</v>
      </c>
      <c r="D196" s="6"/>
      <c r="E196" s="32">
        <v>2.3519999999999999</v>
      </c>
      <c r="F196" s="32">
        <v>2.3519999999999999</v>
      </c>
      <c r="G196" s="42">
        <v>0</v>
      </c>
      <c r="H196" s="154"/>
    </row>
    <row r="197" spans="1:8" ht="23.25" hidden="1" customHeight="1" thickBot="1" x14ac:dyDescent="0.3">
      <c r="A197" s="5" t="s">
        <v>14</v>
      </c>
      <c r="B197" s="31">
        <v>2010</v>
      </c>
      <c r="C197" s="6" t="s">
        <v>38</v>
      </c>
      <c r="D197" s="6" t="s">
        <v>1</v>
      </c>
      <c r="E197" s="32">
        <v>1.6870000000000001</v>
      </c>
      <c r="F197" s="32">
        <v>1.6870000000000001</v>
      </c>
      <c r="G197" s="42">
        <f>E197-F197</f>
        <v>0</v>
      </c>
      <c r="H197" s="179">
        <f>SUM(G197:G198)</f>
        <v>0</v>
      </c>
    </row>
    <row r="198" spans="1:8" ht="23.25" hidden="1" customHeight="1" thickBot="1" x14ac:dyDescent="0.3">
      <c r="A198" s="7" t="s">
        <v>14</v>
      </c>
      <c r="B198" s="31">
        <v>2010</v>
      </c>
      <c r="C198" s="6" t="s">
        <v>39</v>
      </c>
      <c r="D198" s="6" t="s">
        <v>1</v>
      </c>
      <c r="E198" s="32">
        <v>0.41099999999999998</v>
      </c>
      <c r="F198" s="33">
        <v>0.41099999999999998</v>
      </c>
      <c r="G198" s="42">
        <f>E198-F198</f>
        <v>0</v>
      </c>
      <c r="H198" s="178"/>
    </row>
    <row r="199" spans="1:8" x14ac:dyDescent="0.25">
      <c r="A199" s="8"/>
      <c r="B199" s="35"/>
      <c r="C199" s="184"/>
      <c r="D199" s="185"/>
      <c r="E199" s="189">
        <f>SUM(E183:E198)</f>
        <v>128.38200000000001</v>
      </c>
      <c r="F199" s="188">
        <f>SUM(F183:F198)</f>
        <v>6.2960000000000003</v>
      </c>
      <c r="G199" s="193">
        <f>SUM(G183:G198)</f>
        <v>122.08600000000001</v>
      </c>
      <c r="H199" s="192">
        <f>SUM(H183:H198)</f>
        <v>122.08600000000001</v>
      </c>
    </row>
    <row r="200" spans="1:8" ht="15" customHeight="1" thickBot="1" x14ac:dyDescent="0.3">
      <c r="A200" s="9"/>
      <c r="B200" s="35"/>
      <c r="C200" s="184"/>
      <c r="D200" s="185"/>
      <c r="E200" s="189"/>
      <c r="F200" s="189"/>
      <c r="G200" s="194"/>
      <c r="H200" s="192"/>
    </row>
    <row r="201" spans="1:8" ht="15.75" hidden="1" thickBot="1" x14ac:dyDescent="0.3">
      <c r="A201" s="9"/>
      <c r="B201" s="35"/>
      <c r="C201" s="184"/>
      <c r="D201" s="185"/>
      <c r="E201" s="189"/>
      <c r="F201" s="189"/>
      <c r="G201" s="194"/>
      <c r="H201" s="192"/>
    </row>
    <row r="202" spans="1:8" ht="15.75" hidden="1" thickBot="1" x14ac:dyDescent="0.3">
      <c r="A202" s="10"/>
      <c r="B202" s="60"/>
      <c r="C202" s="186"/>
      <c r="D202" s="187"/>
      <c r="E202" s="190"/>
      <c r="F202" s="190"/>
      <c r="G202" s="195"/>
      <c r="H202" s="192"/>
    </row>
    <row r="203" spans="1:8" x14ac:dyDescent="0.25">
      <c r="A203" s="13"/>
      <c r="B203" s="198" t="s">
        <v>40</v>
      </c>
      <c r="C203" s="199"/>
      <c r="D203" s="199"/>
      <c r="E203" s="199"/>
      <c r="F203" s="199"/>
      <c r="G203" s="93"/>
      <c r="H203" s="33"/>
    </row>
    <row r="204" spans="1:8" ht="22.5" x14ac:dyDescent="0.25">
      <c r="A204" s="5" t="s">
        <v>14</v>
      </c>
      <c r="B204" s="31">
        <v>2010</v>
      </c>
      <c r="C204" s="6" t="s">
        <v>163</v>
      </c>
      <c r="D204" s="6" t="s">
        <v>1</v>
      </c>
      <c r="E204" s="32">
        <v>3.996</v>
      </c>
      <c r="F204" s="119"/>
      <c r="G204" s="64">
        <f>E204-F204</f>
        <v>3.996</v>
      </c>
      <c r="H204" s="175">
        <f>SUM(G204:G205)</f>
        <v>16.224999999999998</v>
      </c>
    </row>
    <row r="205" spans="1:8" ht="22.5" x14ac:dyDescent="0.25">
      <c r="A205" s="5" t="s">
        <v>14</v>
      </c>
      <c r="B205" s="43">
        <v>2012</v>
      </c>
      <c r="C205" s="6" t="s">
        <v>163</v>
      </c>
      <c r="D205" s="6" t="s">
        <v>1</v>
      </c>
      <c r="E205" s="32">
        <v>12.228999999999999</v>
      </c>
      <c r="F205" s="119"/>
      <c r="G205" s="64">
        <f>E205-F205</f>
        <v>12.228999999999999</v>
      </c>
      <c r="H205" s="178"/>
    </row>
    <row r="206" spans="1:8" ht="22.5" x14ac:dyDescent="0.25">
      <c r="A206" s="5" t="s">
        <v>14</v>
      </c>
      <c r="B206" s="43">
        <v>2011</v>
      </c>
      <c r="C206" s="6" t="s">
        <v>164</v>
      </c>
      <c r="D206" s="6" t="s">
        <v>1</v>
      </c>
      <c r="E206" s="32">
        <v>4.1660000000000004</v>
      </c>
      <c r="F206" s="119"/>
      <c r="G206" s="64">
        <f>E206-F206</f>
        <v>4.1660000000000004</v>
      </c>
      <c r="H206" s="151">
        <f>SUM(G206)</f>
        <v>4.1660000000000004</v>
      </c>
    </row>
    <row r="207" spans="1:8" ht="22.5" x14ac:dyDescent="0.25">
      <c r="A207" s="5" t="s">
        <v>14</v>
      </c>
      <c r="B207" s="31">
        <v>2011</v>
      </c>
      <c r="C207" s="6" t="s">
        <v>165</v>
      </c>
      <c r="D207" s="6" t="s">
        <v>1</v>
      </c>
      <c r="E207" s="32">
        <v>7.0629999999999997</v>
      </c>
      <c r="F207" s="119"/>
      <c r="G207" s="64">
        <f>E207-F207</f>
        <v>7.0629999999999997</v>
      </c>
      <c r="H207" s="151">
        <f>SUM(G207)</f>
        <v>7.0629999999999997</v>
      </c>
    </row>
    <row r="208" spans="1:8" ht="22.5" x14ac:dyDescent="0.25">
      <c r="A208" s="5" t="s">
        <v>14</v>
      </c>
      <c r="B208" s="31">
        <v>2011</v>
      </c>
      <c r="C208" s="6" t="s">
        <v>166</v>
      </c>
      <c r="D208" s="6" t="s">
        <v>1</v>
      </c>
      <c r="E208" s="32">
        <v>8.3040000000000003</v>
      </c>
      <c r="F208" s="119"/>
      <c r="G208" s="64">
        <f>E208-F208</f>
        <v>8.3040000000000003</v>
      </c>
      <c r="H208" s="175">
        <f>G208+G209</f>
        <v>12.909000000000001</v>
      </c>
    </row>
    <row r="209" spans="1:8" ht="22.5" x14ac:dyDescent="0.25">
      <c r="A209" s="5" t="s">
        <v>14</v>
      </c>
      <c r="B209" s="31">
        <v>2011</v>
      </c>
      <c r="C209" s="6" t="s">
        <v>166</v>
      </c>
      <c r="D209" s="6" t="s">
        <v>1</v>
      </c>
      <c r="E209" s="32">
        <v>4.6050000000000004</v>
      </c>
      <c r="F209" s="119"/>
      <c r="G209" s="64">
        <f>E209-F209</f>
        <v>4.6050000000000004</v>
      </c>
      <c r="H209" s="178"/>
    </row>
    <row r="210" spans="1:8" ht="22.5" x14ac:dyDescent="0.25">
      <c r="A210" s="5" t="s">
        <v>14</v>
      </c>
      <c r="B210" s="31">
        <v>2012</v>
      </c>
      <c r="C210" s="6" t="s">
        <v>167</v>
      </c>
      <c r="D210" s="6" t="s">
        <v>1</v>
      </c>
      <c r="E210" s="32">
        <v>0.15</v>
      </c>
      <c r="F210" s="119"/>
      <c r="G210" s="64">
        <f>E210-F210</f>
        <v>0.15</v>
      </c>
      <c r="H210" s="153">
        <f>SUM(G210)</f>
        <v>0.15</v>
      </c>
    </row>
    <row r="211" spans="1:8" ht="22.5" customHeight="1" x14ac:dyDescent="0.25">
      <c r="A211" s="5" t="s">
        <v>14</v>
      </c>
      <c r="B211" s="31">
        <v>2012</v>
      </c>
      <c r="C211" s="6" t="s">
        <v>168</v>
      </c>
      <c r="D211" s="6" t="s">
        <v>1</v>
      </c>
      <c r="E211" s="32">
        <v>10.375999999999999</v>
      </c>
      <c r="F211" s="119"/>
      <c r="G211" s="64">
        <f>E211-F211</f>
        <v>10.375999999999999</v>
      </c>
      <c r="H211" s="175">
        <f>G211+G212</f>
        <v>10.798</v>
      </c>
    </row>
    <row r="212" spans="1:8" ht="37.5" customHeight="1" x14ac:dyDescent="0.25">
      <c r="A212" s="5" t="s">
        <v>14</v>
      </c>
      <c r="B212" s="31">
        <v>2010</v>
      </c>
      <c r="C212" s="6" t="s">
        <v>168</v>
      </c>
      <c r="D212" s="6" t="s">
        <v>1</v>
      </c>
      <c r="E212" s="32">
        <v>0.502</v>
      </c>
      <c r="F212" s="119">
        <v>0.08</v>
      </c>
      <c r="G212" s="64">
        <f>E212-F212</f>
        <v>0.42199999999999999</v>
      </c>
      <c r="H212" s="178"/>
    </row>
    <row r="213" spans="1:8" ht="22.5" x14ac:dyDescent="0.25">
      <c r="A213" s="5" t="s">
        <v>14</v>
      </c>
      <c r="B213" s="43">
        <v>2011</v>
      </c>
      <c r="C213" s="6" t="s">
        <v>169</v>
      </c>
      <c r="D213" s="6" t="s">
        <v>1</v>
      </c>
      <c r="E213" s="32">
        <v>5.4630000000000001</v>
      </c>
      <c r="F213" s="119"/>
      <c r="G213" s="64">
        <f>E213-F213</f>
        <v>5.4630000000000001</v>
      </c>
      <c r="H213" s="151">
        <f t="shared" ref="H213:H220" si="6">SUM(G213)</f>
        <v>5.4630000000000001</v>
      </c>
    </row>
    <row r="214" spans="1:8" ht="22.5" x14ac:dyDescent="0.25">
      <c r="A214" s="7" t="s">
        <v>14</v>
      </c>
      <c r="B214" s="43">
        <v>2012</v>
      </c>
      <c r="C214" s="6" t="s">
        <v>170</v>
      </c>
      <c r="D214" s="6" t="s">
        <v>1</v>
      </c>
      <c r="E214" s="32">
        <v>3.9969999999999999</v>
      </c>
      <c r="F214" s="119"/>
      <c r="G214" s="64">
        <f>E214-F214</f>
        <v>3.9969999999999999</v>
      </c>
      <c r="H214" s="151">
        <f>SUM(G214)</f>
        <v>3.9969999999999999</v>
      </c>
    </row>
    <row r="215" spans="1:8" ht="22.5" x14ac:dyDescent="0.25">
      <c r="A215" s="7" t="s">
        <v>14</v>
      </c>
      <c r="B215" s="43">
        <v>2012</v>
      </c>
      <c r="C215" s="6" t="s">
        <v>171</v>
      </c>
      <c r="D215" s="6" t="s">
        <v>1</v>
      </c>
      <c r="E215" s="32">
        <v>17.861000000000001</v>
      </c>
      <c r="F215" s="119">
        <v>0.16</v>
      </c>
      <c r="G215" s="64">
        <f>E215-F215</f>
        <v>17.701000000000001</v>
      </c>
      <c r="H215" s="151">
        <f t="shared" si="6"/>
        <v>17.701000000000001</v>
      </c>
    </row>
    <row r="216" spans="1:8" ht="22.5" hidden="1" x14ac:dyDescent="0.25">
      <c r="A216" s="7" t="s">
        <v>14</v>
      </c>
      <c r="B216" s="43">
        <v>2012</v>
      </c>
      <c r="C216" s="6" t="s">
        <v>172</v>
      </c>
      <c r="D216" s="6" t="s">
        <v>1</v>
      </c>
      <c r="E216" s="32">
        <v>0</v>
      </c>
      <c r="F216" s="119"/>
      <c r="G216" s="64">
        <f>E216-F216</f>
        <v>0</v>
      </c>
      <c r="H216" s="151">
        <f t="shared" si="6"/>
        <v>0</v>
      </c>
    </row>
    <row r="217" spans="1:8" ht="30" customHeight="1" thickBot="1" x14ac:dyDescent="0.3">
      <c r="A217" s="7" t="s">
        <v>14</v>
      </c>
      <c r="B217" s="143" t="s">
        <v>227</v>
      </c>
      <c r="C217" s="62" t="s">
        <v>228</v>
      </c>
      <c r="D217" s="6"/>
      <c r="E217" s="32">
        <v>50.646999999999998</v>
      </c>
      <c r="F217" s="119"/>
      <c r="G217" s="64">
        <f>E217-F217</f>
        <v>50.646999999999998</v>
      </c>
      <c r="H217" s="151">
        <f t="shared" si="6"/>
        <v>50.646999999999998</v>
      </c>
    </row>
    <row r="218" spans="1:8" ht="30.75" thickBot="1" x14ac:dyDescent="0.3">
      <c r="A218" s="7" t="s">
        <v>14</v>
      </c>
      <c r="B218" s="118" t="s">
        <v>215</v>
      </c>
      <c r="C218" s="144" t="s">
        <v>222</v>
      </c>
      <c r="D218" s="6"/>
      <c r="E218" s="32">
        <v>15.55</v>
      </c>
      <c r="F218" s="119"/>
      <c r="G218" s="64">
        <f>E218-F218</f>
        <v>15.55</v>
      </c>
      <c r="H218" s="151">
        <f t="shared" si="6"/>
        <v>15.55</v>
      </c>
    </row>
    <row r="219" spans="1:8" ht="30.75" thickBot="1" x14ac:dyDescent="0.3">
      <c r="A219" s="7" t="s">
        <v>14</v>
      </c>
      <c r="B219" s="118" t="s">
        <v>215</v>
      </c>
      <c r="C219" s="144" t="s">
        <v>218</v>
      </c>
      <c r="D219" s="6"/>
      <c r="E219" s="32">
        <v>41.28</v>
      </c>
      <c r="F219" s="119"/>
      <c r="G219" s="64">
        <f>E219-F219</f>
        <v>41.28</v>
      </c>
      <c r="H219" s="151">
        <f t="shared" si="6"/>
        <v>41.28</v>
      </c>
    </row>
    <row r="220" spans="1:8" ht="23.25" thickBot="1" x14ac:dyDescent="0.3">
      <c r="A220" s="7" t="s">
        <v>2</v>
      </c>
      <c r="B220" s="31">
        <v>2007</v>
      </c>
      <c r="C220" s="6" t="s">
        <v>173</v>
      </c>
      <c r="D220" s="6" t="s">
        <v>1</v>
      </c>
      <c r="E220" s="32">
        <v>12.744</v>
      </c>
      <c r="F220" s="63"/>
      <c r="G220" s="64">
        <f>E220-F220</f>
        <v>12.744</v>
      </c>
      <c r="H220" s="151">
        <f t="shared" si="6"/>
        <v>12.744</v>
      </c>
    </row>
    <row r="221" spans="1:8" x14ac:dyDescent="0.25">
      <c r="A221" s="8"/>
      <c r="B221" s="59"/>
      <c r="C221" s="246"/>
      <c r="D221" s="246"/>
      <c r="E221" s="196">
        <f>SUM(E204:E220)</f>
        <v>198.93300000000002</v>
      </c>
      <c r="F221" s="196">
        <f>SUM(F204:F220)</f>
        <v>0.24</v>
      </c>
      <c r="G221" s="197">
        <f>SUM(G204:G220)</f>
        <v>198.69300000000001</v>
      </c>
      <c r="H221" s="192">
        <f>SUM(H204:H220)</f>
        <v>198.69300000000001</v>
      </c>
    </row>
    <row r="222" spans="1:8" ht="15" customHeight="1" thickBot="1" x14ac:dyDescent="0.3">
      <c r="A222" s="9"/>
      <c r="B222" s="35"/>
      <c r="C222" s="184"/>
      <c r="D222" s="184"/>
      <c r="E222" s="189"/>
      <c r="F222" s="189"/>
      <c r="G222" s="194"/>
      <c r="H222" s="192"/>
    </row>
    <row r="223" spans="1:8" ht="15.75" hidden="1" thickBot="1" x14ac:dyDescent="0.3">
      <c r="A223" s="9"/>
      <c r="B223" s="35"/>
      <c r="C223" s="184"/>
      <c r="D223" s="184"/>
      <c r="E223" s="189"/>
      <c r="F223" s="189"/>
      <c r="G223" s="194"/>
      <c r="H223" s="192"/>
    </row>
    <row r="224" spans="1:8" ht="15.75" hidden="1" thickBot="1" x14ac:dyDescent="0.3">
      <c r="A224" s="10"/>
      <c r="B224" s="60"/>
      <c r="C224" s="186"/>
      <c r="D224" s="186"/>
      <c r="E224" s="190"/>
      <c r="F224" s="190"/>
      <c r="G224" s="195"/>
      <c r="H224" s="192"/>
    </row>
    <row r="225" spans="1:8" x14ac:dyDescent="0.25">
      <c r="A225" s="13"/>
      <c r="B225" s="198" t="s">
        <v>41</v>
      </c>
      <c r="C225" s="199"/>
      <c r="D225" s="199"/>
      <c r="E225" s="199"/>
      <c r="F225" s="199"/>
      <c r="G225" s="199"/>
      <c r="H225" s="245"/>
    </row>
    <row r="226" spans="1:8" ht="15" hidden="1" customHeight="1" x14ac:dyDescent="0.25">
      <c r="A226" s="23" t="s">
        <v>42</v>
      </c>
      <c r="B226" s="24">
        <v>2015</v>
      </c>
      <c r="C226" s="26" t="s">
        <v>49</v>
      </c>
      <c r="D226" s="24"/>
      <c r="E226" s="25">
        <v>30.327000000000002</v>
      </c>
      <c r="F226" s="24">
        <v>30.327000000000002</v>
      </c>
      <c r="G226" s="24">
        <f>E226-F226</f>
        <v>0</v>
      </c>
      <c r="H226" s="67" t="e">
        <f>G226+#REF!+#REF!</f>
        <v>#REF!</v>
      </c>
    </row>
    <row r="227" spans="1:8" ht="25.5" hidden="1" x14ac:dyDescent="0.25">
      <c r="A227" s="27" t="s">
        <v>43</v>
      </c>
      <c r="B227" s="31">
        <v>2014</v>
      </c>
      <c r="C227" s="6" t="s">
        <v>50</v>
      </c>
      <c r="D227" s="6" t="s">
        <v>1</v>
      </c>
      <c r="E227" s="28">
        <v>13.65</v>
      </c>
      <c r="F227" s="33">
        <v>13.65</v>
      </c>
      <c r="G227" s="42">
        <f>E227-F227</f>
        <v>0</v>
      </c>
      <c r="H227" s="244"/>
    </row>
    <row r="228" spans="1:8" ht="25.5" hidden="1" x14ac:dyDescent="0.25">
      <c r="A228" s="27" t="s">
        <v>43</v>
      </c>
      <c r="B228" s="31">
        <v>2014</v>
      </c>
      <c r="C228" s="6" t="s">
        <v>50</v>
      </c>
      <c r="D228" s="6" t="s">
        <v>1</v>
      </c>
      <c r="E228" s="28">
        <v>3.77</v>
      </c>
      <c r="F228" s="33">
        <v>3.77</v>
      </c>
      <c r="G228" s="42">
        <f>E228-F228</f>
        <v>0</v>
      </c>
      <c r="H228" s="244"/>
    </row>
    <row r="229" spans="1:8" ht="25.5" hidden="1" x14ac:dyDescent="0.25">
      <c r="A229" s="27" t="s">
        <v>43</v>
      </c>
      <c r="B229" s="31">
        <v>2014</v>
      </c>
      <c r="C229" s="6" t="s">
        <v>46</v>
      </c>
      <c r="D229" s="6" t="s">
        <v>1</v>
      </c>
      <c r="E229" s="28">
        <v>0</v>
      </c>
      <c r="F229" s="33">
        <v>0</v>
      </c>
      <c r="G229" s="42">
        <f>E229-F229</f>
        <v>0</v>
      </c>
      <c r="H229" s="151">
        <f>G229</f>
        <v>0</v>
      </c>
    </row>
    <row r="230" spans="1:8" ht="22.5" hidden="1" x14ac:dyDescent="0.25">
      <c r="A230" s="27" t="s">
        <v>84</v>
      </c>
      <c r="B230" s="31">
        <v>2016</v>
      </c>
      <c r="C230" s="6" t="s">
        <v>46</v>
      </c>
      <c r="D230" s="6" t="s">
        <v>1</v>
      </c>
      <c r="E230" s="91">
        <v>0</v>
      </c>
      <c r="F230" s="33">
        <v>0</v>
      </c>
      <c r="G230" s="42">
        <f>E230-F230</f>
        <v>0</v>
      </c>
      <c r="H230" s="151">
        <f>G230</f>
        <v>0</v>
      </c>
    </row>
    <row r="231" spans="1:8" x14ac:dyDescent="0.25">
      <c r="A231" s="27" t="s">
        <v>206</v>
      </c>
      <c r="B231" s="31">
        <v>2016</v>
      </c>
      <c r="C231" s="6" t="s">
        <v>205</v>
      </c>
      <c r="D231" s="6"/>
      <c r="E231" s="91">
        <v>34.543999999999997</v>
      </c>
      <c r="F231" s="33"/>
      <c r="G231" s="42">
        <f>E231-F231</f>
        <v>34.543999999999997</v>
      </c>
      <c r="H231" s="151">
        <f>G231</f>
        <v>34.543999999999997</v>
      </c>
    </row>
    <row r="232" spans="1:8" ht="26.25" x14ac:dyDescent="0.25">
      <c r="A232" s="125" t="s">
        <v>202</v>
      </c>
      <c r="B232" s="31">
        <v>2016</v>
      </c>
      <c r="C232" s="87" t="s">
        <v>174</v>
      </c>
      <c r="D232" s="6" t="s">
        <v>1</v>
      </c>
      <c r="E232" s="28">
        <v>13.491</v>
      </c>
      <c r="F232" s="33"/>
      <c r="G232" s="42">
        <f>E232-F232</f>
        <v>13.491</v>
      </c>
      <c r="H232" s="175">
        <f>G232+G233</f>
        <v>13.491</v>
      </c>
    </row>
    <row r="233" spans="1:8" ht="26.25" hidden="1" x14ac:dyDescent="0.25">
      <c r="A233" s="125" t="s">
        <v>202</v>
      </c>
      <c r="B233" s="31">
        <v>2016</v>
      </c>
      <c r="C233" s="87" t="s">
        <v>174</v>
      </c>
      <c r="D233" s="6"/>
      <c r="E233" s="28">
        <v>4.38</v>
      </c>
      <c r="F233" s="33">
        <f>1.047+3.333</f>
        <v>4.38</v>
      </c>
      <c r="G233" s="42">
        <f>E233-F233</f>
        <v>0</v>
      </c>
      <c r="H233" s="178"/>
    </row>
    <row r="234" spans="1:8" ht="26.25" x14ac:dyDescent="0.25">
      <c r="A234" s="125" t="s">
        <v>202</v>
      </c>
      <c r="B234" s="31">
        <v>2017</v>
      </c>
      <c r="C234" s="87" t="s">
        <v>174</v>
      </c>
      <c r="D234" s="6" t="s">
        <v>1</v>
      </c>
      <c r="E234" s="28">
        <v>103.81</v>
      </c>
      <c r="F234" s="33"/>
      <c r="G234" s="42">
        <f>E234-F234</f>
        <v>103.81</v>
      </c>
      <c r="H234" s="134" t="s">
        <v>212</v>
      </c>
    </row>
    <row r="235" spans="1:8" ht="22.5" x14ac:dyDescent="0.25">
      <c r="A235" s="5" t="s">
        <v>0</v>
      </c>
      <c r="B235" s="31">
        <v>2007</v>
      </c>
      <c r="C235" s="6" t="s">
        <v>175</v>
      </c>
      <c r="D235" s="6" t="s">
        <v>1</v>
      </c>
      <c r="E235" s="28">
        <v>19.698</v>
      </c>
      <c r="F235" s="33"/>
      <c r="G235" s="42">
        <f>E235-F235</f>
        <v>19.698</v>
      </c>
      <c r="H235" s="151">
        <f>SUM(G235)</f>
        <v>19.698</v>
      </c>
    </row>
    <row r="236" spans="1:8" ht="22.5" x14ac:dyDescent="0.25">
      <c r="A236" s="5" t="s">
        <v>0</v>
      </c>
      <c r="B236" s="31">
        <v>2007</v>
      </c>
      <c r="C236" s="6" t="s">
        <v>232</v>
      </c>
      <c r="D236" s="6" t="s">
        <v>1</v>
      </c>
      <c r="E236" s="28">
        <v>4.8040000000000003</v>
      </c>
      <c r="F236" s="33"/>
      <c r="G236" s="42">
        <f>E236-F236</f>
        <v>4.8040000000000003</v>
      </c>
      <c r="H236" s="151">
        <f>SUM(G236)</f>
        <v>4.8040000000000003</v>
      </c>
    </row>
    <row r="237" spans="1:8" ht="22.5" x14ac:dyDescent="0.25">
      <c r="A237" s="5" t="s">
        <v>0</v>
      </c>
      <c r="B237" s="31">
        <v>2007</v>
      </c>
      <c r="C237" s="6" t="s">
        <v>176</v>
      </c>
      <c r="D237" s="6" t="s">
        <v>1</v>
      </c>
      <c r="E237" s="28">
        <v>24.492999999999999</v>
      </c>
      <c r="F237" s="33"/>
      <c r="G237" s="42">
        <f>E237-F237</f>
        <v>24.492999999999999</v>
      </c>
      <c r="H237" s="151">
        <f>SUM(G237)</f>
        <v>24.492999999999999</v>
      </c>
    </row>
    <row r="238" spans="1:8" ht="23.25" thickBot="1" x14ac:dyDescent="0.3">
      <c r="A238" s="7" t="s">
        <v>0</v>
      </c>
      <c r="B238" s="31">
        <v>2007</v>
      </c>
      <c r="C238" s="6" t="s">
        <v>177</v>
      </c>
      <c r="D238" s="6" t="s">
        <v>1</v>
      </c>
      <c r="E238" s="28">
        <v>7.8849999999999998</v>
      </c>
      <c r="F238" s="63"/>
      <c r="G238" s="42">
        <f>E238-F238</f>
        <v>7.8849999999999998</v>
      </c>
      <c r="H238" s="151">
        <f>SUM(G238)</f>
        <v>7.8849999999999998</v>
      </c>
    </row>
    <row r="239" spans="1:8" x14ac:dyDescent="0.25">
      <c r="A239" s="73"/>
      <c r="B239" s="59"/>
      <c r="C239" s="246"/>
      <c r="D239" s="246"/>
      <c r="E239" s="196">
        <f>SUM(E227:E238)</f>
        <v>230.52499999999998</v>
      </c>
      <c r="F239" s="196">
        <f>SUM(F227:F238)</f>
        <v>21.8</v>
      </c>
      <c r="G239" s="197">
        <f>SUM(G227:G238)</f>
        <v>208.72499999999999</v>
      </c>
      <c r="H239" s="192">
        <v>208.72499999999999</v>
      </c>
    </row>
    <row r="240" spans="1:8" ht="15.75" thickBot="1" x14ac:dyDescent="0.3">
      <c r="A240" s="74"/>
      <c r="B240" s="35"/>
      <c r="C240" s="184"/>
      <c r="D240" s="184"/>
      <c r="E240" s="189"/>
      <c r="F240" s="189"/>
      <c r="G240" s="194"/>
      <c r="H240" s="192"/>
    </row>
    <row r="241" spans="1:8" ht="15.75" hidden="1" thickBot="1" x14ac:dyDescent="0.3">
      <c r="A241" s="74"/>
      <c r="B241" s="35"/>
      <c r="C241" s="184"/>
      <c r="D241" s="184"/>
      <c r="E241" s="189"/>
      <c r="F241" s="189"/>
      <c r="G241" s="194"/>
      <c r="H241" s="192"/>
    </row>
    <row r="242" spans="1:8" ht="15.75" hidden="1" thickBot="1" x14ac:dyDescent="0.3">
      <c r="A242" s="75"/>
      <c r="B242" s="60"/>
      <c r="C242" s="186"/>
      <c r="D242" s="186"/>
      <c r="E242" s="190"/>
      <c r="F242" s="190"/>
      <c r="G242" s="195"/>
      <c r="H242" s="192"/>
    </row>
    <row r="243" spans="1:8" x14ac:dyDescent="0.25">
      <c r="A243" s="76"/>
      <c r="B243" s="198" t="s">
        <v>44</v>
      </c>
      <c r="C243" s="199"/>
      <c r="D243" s="199"/>
      <c r="E243" s="199"/>
      <c r="F243" s="199"/>
      <c r="G243" s="93"/>
      <c r="H243" s="29"/>
    </row>
    <row r="244" spans="1:8" ht="22.5" hidden="1" x14ac:dyDescent="0.25">
      <c r="A244" s="7" t="s">
        <v>0</v>
      </c>
      <c r="B244" s="31">
        <v>2011</v>
      </c>
      <c r="C244" s="6" t="s">
        <v>45</v>
      </c>
      <c r="D244" s="6" t="s">
        <v>1</v>
      </c>
      <c r="E244" s="32">
        <v>0</v>
      </c>
      <c r="F244" s="19"/>
      <c r="G244" s="42">
        <f>E244-F244</f>
        <v>0</v>
      </c>
      <c r="H244" s="20">
        <f>SUM(G244)</f>
        <v>0</v>
      </c>
    </row>
    <row r="245" spans="1:8" ht="22.5" x14ac:dyDescent="0.25">
      <c r="A245" s="7" t="s">
        <v>0</v>
      </c>
      <c r="B245" s="31">
        <v>2011</v>
      </c>
      <c r="C245" s="6" t="s">
        <v>178</v>
      </c>
      <c r="D245" s="6" t="s">
        <v>1</v>
      </c>
      <c r="E245" s="32">
        <v>9.984</v>
      </c>
      <c r="F245" s="33"/>
      <c r="G245" s="42">
        <f>E245-F245</f>
        <v>9.984</v>
      </c>
      <c r="H245" s="175">
        <f>SUM(G245:G250)</f>
        <v>65.318000000000012</v>
      </c>
    </row>
    <row r="246" spans="1:8" ht="22.5" x14ac:dyDescent="0.25">
      <c r="A246" s="7" t="s">
        <v>0</v>
      </c>
      <c r="B246" s="31">
        <v>2011</v>
      </c>
      <c r="C246" s="6" t="s">
        <v>178</v>
      </c>
      <c r="D246" s="6" t="s">
        <v>1</v>
      </c>
      <c r="E246" s="32">
        <v>6.6210000000000004</v>
      </c>
      <c r="F246" s="33"/>
      <c r="G246" s="42">
        <f>E246-F246</f>
        <v>6.6210000000000004</v>
      </c>
      <c r="H246" s="179"/>
    </row>
    <row r="247" spans="1:8" ht="22.5" x14ac:dyDescent="0.25">
      <c r="A247" s="7" t="s">
        <v>0</v>
      </c>
      <c r="B247" s="31">
        <v>2011</v>
      </c>
      <c r="C247" s="6" t="s">
        <v>178</v>
      </c>
      <c r="D247" s="6" t="s">
        <v>1</v>
      </c>
      <c r="E247" s="32">
        <v>11.095000000000001</v>
      </c>
      <c r="F247" s="33"/>
      <c r="G247" s="42">
        <f>E247-F247</f>
        <v>11.095000000000001</v>
      </c>
      <c r="H247" s="179"/>
    </row>
    <row r="248" spans="1:8" ht="22.5" x14ac:dyDescent="0.25">
      <c r="A248" s="7" t="s">
        <v>0</v>
      </c>
      <c r="B248" s="31">
        <v>2011</v>
      </c>
      <c r="C248" s="6" t="s">
        <v>178</v>
      </c>
      <c r="D248" s="6" t="s">
        <v>1</v>
      </c>
      <c r="E248" s="32">
        <v>9.5690000000000008</v>
      </c>
      <c r="F248" s="33"/>
      <c r="G248" s="42">
        <f>E248-F248</f>
        <v>9.5690000000000008</v>
      </c>
      <c r="H248" s="179"/>
    </row>
    <row r="249" spans="1:8" ht="22.5" x14ac:dyDescent="0.25">
      <c r="A249" s="7" t="s">
        <v>0</v>
      </c>
      <c r="B249" s="31">
        <v>2011</v>
      </c>
      <c r="C249" s="6" t="s">
        <v>178</v>
      </c>
      <c r="D249" s="6" t="s">
        <v>1</v>
      </c>
      <c r="E249" s="32">
        <v>4.2309999999999999</v>
      </c>
      <c r="F249" s="33"/>
      <c r="G249" s="42">
        <f>E249-F249</f>
        <v>4.2309999999999999</v>
      </c>
      <c r="H249" s="179"/>
    </row>
    <row r="250" spans="1:8" ht="22.5" x14ac:dyDescent="0.25">
      <c r="A250" s="7" t="s">
        <v>0</v>
      </c>
      <c r="B250" s="31">
        <v>2010</v>
      </c>
      <c r="C250" s="6" t="s">
        <v>178</v>
      </c>
      <c r="D250" s="6" t="s">
        <v>1</v>
      </c>
      <c r="E250" s="32">
        <v>23.818000000000001</v>
      </c>
      <c r="F250" s="33"/>
      <c r="G250" s="42">
        <f>E250-F250</f>
        <v>23.818000000000001</v>
      </c>
      <c r="H250" s="178"/>
    </row>
    <row r="251" spans="1:8" ht="37.5" x14ac:dyDescent="0.25">
      <c r="A251" s="7" t="s">
        <v>0</v>
      </c>
      <c r="B251" s="118" t="s">
        <v>203</v>
      </c>
      <c r="C251" s="6" t="s">
        <v>204</v>
      </c>
      <c r="D251" s="6"/>
      <c r="E251" s="32">
        <v>5.9509999999999996</v>
      </c>
      <c r="F251" s="33"/>
      <c r="G251" s="42">
        <f>E251-F251</f>
        <v>5.9509999999999996</v>
      </c>
      <c r="H251" s="151">
        <f>G251</f>
        <v>5.9509999999999996</v>
      </c>
    </row>
    <row r="252" spans="1:8" ht="22.5" x14ac:dyDescent="0.25">
      <c r="A252" s="7" t="s">
        <v>0</v>
      </c>
      <c r="B252" s="31">
        <v>2012</v>
      </c>
      <c r="C252" s="6" t="s">
        <v>179</v>
      </c>
      <c r="D252" s="6" t="s">
        <v>1</v>
      </c>
      <c r="E252" s="32">
        <v>4.7439999999999998</v>
      </c>
      <c r="F252" s="33"/>
      <c r="G252" s="42">
        <f>E252-F252</f>
        <v>4.7439999999999998</v>
      </c>
      <c r="H252" s="154">
        <f>SUM(G252)</f>
        <v>4.7439999999999998</v>
      </c>
    </row>
    <row r="253" spans="1:8" ht="22.5" x14ac:dyDescent="0.25">
      <c r="A253" s="7" t="s">
        <v>14</v>
      </c>
      <c r="B253" s="31">
        <v>2011</v>
      </c>
      <c r="C253" s="6" t="s">
        <v>180</v>
      </c>
      <c r="D253" s="6" t="s">
        <v>1</v>
      </c>
      <c r="E253" s="32">
        <v>4.2</v>
      </c>
      <c r="F253" s="34"/>
      <c r="G253" s="42">
        <f>E253-F253</f>
        <v>4.2</v>
      </c>
      <c r="H253" s="181">
        <f>SUM(G253:G254)</f>
        <v>10.55</v>
      </c>
    </row>
    <row r="254" spans="1:8" ht="22.5" x14ac:dyDescent="0.25">
      <c r="A254" s="7" t="s">
        <v>14</v>
      </c>
      <c r="B254" s="31">
        <v>2011</v>
      </c>
      <c r="C254" s="6" t="s">
        <v>181</v>
      </c>
      <c r="D254" s="6" t="s">
        <v>1</v>
      </c>
      <c r="E254" s="32">
        <v>6.35</v>
      </c>
      <c r="F254" s="63"/>
      <c r="G254" s="42">
        <f>E254-F254</f>
        <v>6.35</v>
      </c>
      <c r="H254" s="182"/>
    </row>
    <row r="255" spans="1:8" ht="22.5" x14ac:dyDescent="0.25">
      <c r="A255" s="7" t="s">
        <v>14</v>
      </c>
      <c r="B255" s="31">
        <v>2011</v>
      </c>
      <c r="C255" s="6" t="s">
        <v>182</v>
      </c>
      <c r="D255" s="6" t="s">
        <v>1</v>
      </c>
      <c r="E255" s="32">
        <v>0.94</v>
      </c>
      <c r="F255" s="63"/>
      <c r="G255" s="42">
        <f>E255-F255</f>
        <v>0.94</v>
      </c>
      <c r="H255" s="155">
        <f>SUM(G255:G255)</f>
        <v>0.94</v>
      </c>
    </row>
    <row r="256" spans="1:8" ht="22.5" x14ac:dyDescent="0.25">
      <c r="A256" s="7" t="s">
        <v>14</v>
      </c>
      <c r="B256" s="31">
        <v>2011</v>
      </c>
      <c r="C256" s="6" t="s">
        <v>183</v>
      </c>
      <c r="D256" s="6" t="s">
        <v>1</v>
      </c>
      <c r="E256" s="32">
        <v>0.52900000000000003</v>
      </c>
      <c r="F256" s="34"/>
      <c r="G256" s="42">
        <f>E256-F256</f>
        <v>0.52900000000000003</v>
      </c>
      <c r="H256" s="20">
        <f>SUM(G256)</f>
        <v>0.52900000000000003</v>
      </c>
    </row>
    <row r="257" spans="1:8" ht="22.5" x14ac:dyDescent="0.25">
      <c r="A257" s="5" t="s">
        <v>14</v>
      </c>
      <c r="B257" s="31">
        <v>2007</v>
      </c>
      <c r="C257" s="6" t="s">
        <v>184</v>
      </c>
      <c r="D257" s="6" t="s">
        <v>1</v>
      </c>
      <c r="E257" s="32">
        <v>12.624000000000001</v>
      </c>
      <c r="F257" s="34"/>
      <c r="G257" s="42">
        <f>E257-F257</f>
        <v>12.624000000000001</v>
      </c>
      <c r="H257" s="155">
        <f>SUM(G257:G257)</f>
        <v>12.624000000000001</v>
      </c>
    </row>
    <row r="258" spans="1:8" ht="22.5" x14ac:dyDescent="0.25">
      <c r="A258" s="7" t="s">
        <v>14</v>
      </c>
      <c r="B258" s="31">
        <v>2011</v>
      </c>
      <c r="C258" s="6" t="s">
        <v>185</v>
      </c>
      <c r="D258" s="6" t="s">
        <v>1</v>
      </c>
      <c r="E258" s="32">
        <v>5.9379999999999997</v>
      </c>
      <c r="F258" s="63"/>
      <c r="G258" s="42">
        <f>E258-F258</f>
        <v>5.9379999999999997</v>
      </c>
      <c r="H258" s="20">
        <f>SUM(G258)</f>
        <v>5.9379999999999997</v>
      </c>
    </row>
    <row r="259" spans="1:8" ht="22.5" x14ac:dyDescent="0.25">
      <c r="A259" s="7" t="s">
        <v>14</v>
      </c>
      <c r="B259" s="31">
        <v>2011</v>
      </c>
      <c r="C259" s="6" t="s">
        <v>186</v>
      </c>
      <c r="D259" s="6" t="s">
        <v>1</v>
      </c>
      <c r="E259" s="32">
        <v>0.72</v>
      </c>
      <c r="F259" s="63"/>
      <c r="G259" s="42">
        <f>E259-F259</f>
        <v>0.72</v>
      </c>
      <c r="H259" s="151">
        <f>SUM(G259)</f>
        <v>0.72</v>
      </c>
    </row>
    <row r="260" spans="1:8" ht="22.5" x14ac:dyDescent="0.25">
      <c r="A260" s="7" t="s">
        <v>14</v>
      </c>
      <c r="B260" s="31">
        <v>2011</v>
      </c>
      <c r="C260" s="6" t="s">
        <v>187</v>
      </c>
      <c r="D260" s="6" t="s">
        <v>1</v>
      </c>
      <c r="E260" s="32">
        <v>8.798</v>
      </c>
      <c r="F260" s="63"/>
      <c r="G260" s="42">
        <f>E260-F260</f>
        <v>8.798</v>
      </c>
      <c r="H260" s="153">
        <f>SUM(G260)</f>
        <v>8.798</v>
      </c>
    </row>
    <row r="261" spans="1:8" ht="23.25" thickBot="1" x14ac:dyDescent="0.3">
      <c r="A261" s="7" t="s">
        <v>14</v>
      </c>
      <c r="B261" s="31">
        <v>2011</v>
      </c>
      <c r="C261" s="6" t="s">
        <v>188</v>
      </c>
      <c r="D261" s="6" t="s">
        <v>1</v>
      </c>
      <c r="E261" s="32">
        <v>9.5559999999999992</v>
      </c>
      <c r="F261" s="63"/>
      <c r="G261" s="42">
        <f>E261-F261</f>
        <v>9.5559999999999992</v>
      </c>
      <c r="H261" s="153">
        <f>SUM(G261)</f>
        <v>9.5559999999999992</v>
      </c>
    </row>
    <row r="262" spans="1:8" x14ac:dyDescent="0.25">
      <c r="A262" s="73"/>
      <c r="B262" s="59"/>
      <c r="C262" s="246"/>
      <c r="D262" s="246"/>
      <c r="E262" s="196">
        <f>SUM(E244:E261)</f>
        <v>125.66799999999999</v>
      </c>
      <c r="F262" s="196">
        <f>SUM(F245:F261)</f>
        <v>0</v>
      </c>
      <c r="G262" s="197">
        <f>SUM(G244:G261)</f>
        <v>125.66799999999999</v>
      </c>
      <c r="H262" s="180">
        <f>SUM(H244:H261)</f>
        <v>125.66799999999999</v>
      </c>
    </row>
    <row r="263" spans="1:8" x14ac:dyDescent="0.25">
      <c r="A263" s="74"/>
      <c r="B263" s="35"/>
      <c r="C263" s="184"/>
      <c r="D263" s="184"/>
      <c r="E263" s="189"/>
      <c r="F263" s="189"/>
      <c r="G263" s="194"/>
      <c r="H263" s="180"/>
    </row>
    <row r="264" spans="1:8" ht="2.25" customHeight="1" x14ac:dyDescent="0.25">
      <c r="A264" s="74"/>
      <c r="B264" s="35"/>
      <c r="C264" s="184"/>
      <c r="D264" s="184"/>
      <c r="E264" s="189"/>
      <c r="F264" s="189"/>
      <c r="G264" s="194"/>
      <c r="H264" s="180"/>
    </row>
    <row r="265" spans="1:8" ht="15.75" hidden="1" thickBot="1" x14ac:dyDescent="0.3">
      <c r="A265" s="75"/>
      <c r="B265" s="60"/>
      <c r="C265" s="186"/>
      <c r="D265" s="186"/>
      <c r="E265" s="190"/>
      <c r="F265" s="190"/>
      <c r="G265" s="195"/>
      <c r="H265" s="180"/>
    </row>
    <row r="266" spans="1:8" ht="15.75" thickBot="1" x14ac:dyDescent="0.3">
      <c r="A266" s="247" t="s">
        <v>74</v>
      </c>
      <c r="B266" s="247"/>
      <c r="C266" s="247"/>
      <c r="D266" s="247"/>
      <c r="E266" s="247"/>
      <c r="F266" s="247"/>
      <c r="G266" s="247"/>
      <c r="H266" s="248"/>
    </row>
    <row r="267" spans="1:8" ht="48.75" hidden="1" customHeight="1" thickBot="1" x14ac:dyDescent="0.3">
      <c r="A267" s="77" t="s">
        <v>0</v>
      </c>
      <c r="B267" s="71">
        <v>2014</v>
      </c>
      <c r="C267" s="3" t="s">
        <v>75</v>
      </c>
      <c r="D267" s="79" t="s">
        <v>1</v>
      </c>
      <c r="E267" s="78">
        <v>60</v>
      </c>
      <c r="F267" s="80">
        <v>60</v>
      </c>
      <c r="G267" s="78">
        <f>E267-F267</f>
        <v>0</v>
      </c>
      <c r="H267" s="81">
        <v>0</v>
      </c>
    </row>
    <row r="268" spans="1:8" ht="45.75" hidden="1" customHeight="1" thickBot="1" x14ac:dyDescent="0.3">
      <c r="A268" s="77" t="s">
        <v>0</v>
      </c>
      <c r="B268" s="71">
        <v>2014</v>
      </c>
      <c r="C268" s="82" t="s">
        <v>76</v>
      </c>
      <c r="D268" s="79" t="s">
        <v>1</v>
      </c>
      <c r="E268" s="83">
        <v>61.494999999999997</v>
      </c>
      <c r="F268" s="80">
        <f>24.402+18.621+18.472</f>
        <v>61.494999999999997</v>
      </c>
      <c r="G268" s="83">
        <f>E268-F268</f>
        <v>0</v>
      </c>
      <c r="H268" s="84">
        <f>G268</f>
        <v>0</v>
      </c>
    </row>
    <row r="269" spans="1:8" ht="44.25" hidden="1" thickBot="1" x14ac:dyDescent="0.3">
      <c r="A269" s="77" t="s">
        <v>0</v>
      </c>
      <c r="B269" s="71">
        <v>2014</v>
      </c>
      <c r="C269" s="3" t="s">
        <v>77</v>
      </c>
      <c r="D269" s="79"/>
      <c r="E269" s="71">
        <v>57.997</v>
      </c>
      <c r="F269" s="80">
        <v>57.997</v>
      </c>
      <c r="G269" s="71">
        <f>E269-F269</f>
        <v>0</v>
      </c>
      <c r="H269" s="77"/>
    </row>
    <row r="270" spans="1:8" ht="45.75" hidden="1" customHeight="1" thickBot="1" x14ac:dyDescent="0.3">
      <c r="A270" s="77" t="s">
        <v>0</v>
      </c>
      <c r="B270" s="71">
        <v>2014</v>
      </c>
      <c r="C270" s="3" t="s">
        <v>78</v>
      </c>
      <c r="D270" s="79"/>
      <c r="E270" s="71">
        <v>4.9219999999999997</v>
      </c>
      <c r="F270" s="80">
        <v>4.9219999999999997</v>
      </c>
      <c r="G270" s="71">
        <f>E270-F270</f>
        <v>0</v>
      </c>
      <c r="H270" s="77"/>
    </row>
    <row r="271" spans="1:8" ht="45.75" hidden="1" customHeight="1" thickBot="1" x14ac:dyDescent="0.3">
      <c r="A271" s="77" t="s">
        <v>0</v>
      </c>
      <c r="B271" s="71">
        <v>2014</v>
      </c>
      <c r="C271" s="3" t="s">
        <v>78</v>
      </c>
      <c r="D271" s="79"/>
      <c r="E271" s="71">
        <v>56.11</v>
      </c>
      <c r="F271" s="80">
        <f>25.291+30.819</f>
        <v>56.11</v>
      </c>
      <c r="G271" s="71">
        <f>E271-F271</f>
        <v>0</v>
      </c>
      <c r="H271" s="77"/>
    </row>
    <row r="272" spans="1:8" ht="50.25" hidden="1" thickBot="1" x14ac:dyDescent="0.3">
      <c r="A272" s="77" t="s">
        <v>0</v>
      </c>
      <c r="B272" s="71">
        <v>2015</v>
      </c>
      <c r="C272" s="3" t="s">
        <v>189</v>
      </c>
      <c r="D272" s="79"/>
      <c r="E272" s="71">
        <v>26.082999999999998</v>
      </c>
      <c r="F272" s="80">
        <v>26.082999999999998</v>
      </c>
      <c r="G272" s="71">
        <f>E272-F272</f>
        <v>0</v>
      </c>
      <c r="H272" s="77"/>
    </row>
    <row r="273" spans="1:8" ht="52.5" hidden="1" customHeight="1" thickBot="1" x14ac:dyDescent="0.3">
      <c r="A273" s="77" t="s">
        <v>0</v>
      </c>
      <c r="B273" s="71">
        <v>2015</v>
      </c>
      <c r="C273" s="3" t="s">
        <v>190</v>
      </c>
      <c r="D273" s="79" t="s">
        <v>1</v>
      </c>
      <c r="E273" s="71">
        <v>60.826999999999998</v>
      </c>
      <c r="F273" s="80">
        <v>60.826999999999998</v>
      </c>
      <c r="G273" s="71">
        <f>E273-F273</f>
        <v>0</v>
      </c>
      <c r="H273" s="97">
        <f>G273</f>
        <v>0</v>
      </c>
    </row>
    <row r="274" spans="1:8" ht="39" hidden="1" customHeight="1" thickBot="1" x14ac:dyDescent="0.3">
      <c r="A274" s="77" t="s">
        <v>0</v>
      </c>
      <c r="B274" s="71">
        <v>2015</v>
      </c>
      <c r="C274" s="3" t="s">
        <v>80</v>
      </c>
      <c r="D274" s="79" t="s">
        <v>1</v>
      </c>
      <c r="E274" s="71">
        <v>11.978999999999999</v>
      </c>
      <c r="F274" s="80">
        <v>11.978999999999999</v>
      </c>
      <c r="G274" s="71">
        <f>E274-F274</f>
        <v>0</v>
      </c>
      <c r="H274" s="162"/>
    </row>
    <row r="275" spans="1:8" ht="39.75" thickBot="1" x14ac:dyDescent="0.3">
      <c r="A275" s="77" t="s">
        <v>0</v>
      </c>
      <c r="B275" s="71">
        <v>2015</v>
      </c>
      <c r="C275" s="109" t="s">
        <v>191</v>
      </c>
      <c r="D275" s="79" t="s">
        <v>1</v>
      </c>
      <c r="E275" s="71">
        <v>4.3419999999999996</v>
      </c>
      <c r="F275" s="80"/>
      <c r="G275" s="161">
        <f>E275-F275</f>
        <v>4.3419999999999996</v>
      </c>
      <c r="H275" s="58">
        <f>G275</f>
        <v>4.3419999999999996</v>
      </c>
    </row>
    <row r="276" spans="1:8" ht="39.75" customHeight="1" thickBot="1" x14ac:dyDescent="0.3">
      <c r="A276" s="77" t="s">
        <v>0</v>
      </c>
      <c r="B276" s="71">
        <v>2015</v>
      </c>
      <c r="C276" s="109" t="s">
        <v>192</v>
      </c>
      <c r="D276" s="79" t="s">
        <v>1</v>
      </c>
      <c r="E276" s="83">
        <v>22.722999999999999</v>
      </c>
      <c r="F276" s="80"/>
      <c r="G276" s="83">
        <f>E276-F276</f>
        <v>22.722999999999999</v>
      </c>
      <c r="H276" s="149">
        <f>G276</f>
        <v>22.722999999999999</v>
      </c>
    </row>
    <row r="277" spans="1:8" ht="45.75" thickBot="1" x14ac:dyDescent="0.3">
      <c r="A277" s="77" t="s">
        <v>0</v>
      </c>
      <c r="B277" s="85" t="s">
        <v>211</v>
      </c>
      <c r="C277" s="109" t="s">
        <v>240</v>
      </c>
      <c r="D277" s="79"/>
      <c r="E277" s="71">
        <v>11.053000000000001</v>
      </c>
      <c r="F277" s="80"/>
      <c r="G277" s="71">
        <f>E277-F277</f>
        <v>11.053000000000001</v>
      </c>
      <c r="H277" s="242">
        <f>G277+G278+G279+G280+G281</f>
        <v>133.92599999999999</v>
      </c>
    </row>
    <row r="278" spans="1:8" ht="80.25" customHeight="1" thickBot="1" x14ac:dyDescent="0.3">
      <c r="A278" s="77" t="s">
        <v>0</v>
      </c>
      <c r="B278" s="85" t="s">
        <v>217</v>
      </c>
      <c r="C278" s="109" t="s">
        <v>240</v>
      </c>
      <c r="D278" s="79"/>
      <c r="E278" s="83">
        <v>59.052999999999997</v>
      </c>
      <c r="F278" s="80"/>
      <c r="G278" s="110">
        <f>E278-F278</f>
        <v>59.052999999999997</v>
      </c>
      <c r="H278" s="170"/>
    </row>
    <row r="279" spans="1:8" ht="78" customHeight="1" thickBot="1" x14ac:dyDescent="0.3">
      <c r="A279" s="77" t="s">
        <v>0</v>
      </c>
      <c r="B279" s="85" t="s">
        <v>217</v>
      </c>
      <c r="C279" s="109" t="s">
        <v>240</v>
      </c>
      <c r="D279" s="79"/>
      <c r="E279" s="83">
        <v>51.636000000000003</v>
      </c>
      <c r="F279" s="80"/>
      <c r="G279" s="110">
        <f>E279-F279</f>
        <v>51.636000000000003</v>
      </c>
      <c r="H279" s="170"/>
    </row>
    <row r="280" spans="1:8" ht="78" customHeight="1" thickBot="1" x14ac:dyDescent="0.3">
      <c r="A280" s="77"/>
      <c r="B280" s="85" t="s">
        <v>217</v>
      </c>
      <c r="C280" s="109" t="s">
        <v>240</v>
      </c>
      <c r="D280" s="79"/>
      <c r="E280" s="83">
        <v>2.4510000000000001</v>
      </c>
      <c r="F280" s="80"/>
      <c r="G280" s="110">
        <f>E280-F280</f>
        <v>2.4510000000000001</v>
      </c>
      <c r="H280" s="170"/>
    </row>
    <row r="281" spans="1:8" ht="78" customHeight="1" thickBot="1" x14ac:dyDescent="0.3">
      <c r="A281" s="77"/>
      <c r="B281" s="85" t="s">
        <v>223</v>
      </c>
      <c r="C281" s="109" t="s">
        <v>240</v>
      </c>
      <c r="D281" s="79"/>
      <c r="E281" s="83">
        <v>9.7330000000000005</v>
      </c>
      <c r="F281" s="80"/>
      <c r="G281" s="110">
        <f>E281-F281</f>
        <v>9.7330000000000005</v>
      </c>
      <c r="H281" s="170"/>
    </row>
    <row r="282" spans="1:8" ht="60.75" customHeight="1" thickBot="1" x14ac:dyDescent="0.3">
      <c r="A282" s="77"/>
      <c r="B282" s="85" t="s">
        <v>210</v>
      </c>
      <c r="C282" s="109" t="s">
        <v>241</v>
      </c>
      <c r="D282" s="79"/>
      <c r="E282" s="83">
        <v>10.090999999999999</v>
      </c>
      <c r="F282" s="80"/>
      <c r="G282" s="110">
        <f>E282</f>
        <v>10.090999999999999</v>
      </c>
      <c r="H282" s="164">
        <f>E282</f>
        <v>10.090999999999999</v>
      </c>
    </row>
    <row r="283" spans="1:8" ht="38.25" customHeight="1" thickBot="1" x14ac:dyDescent="0.3">
      <c r="A283" s="77" t="s">
        <v>0</v>
      </c>
      <c r="B283" s="71">
        <v>2015</v>
      </c>
      <c r="C283" s="109" t="s">
        <v>208</v>
      </c>
      <c r="D283" s="79" t="s">
        <v>1</v>
      </c>
      <c r="E283" s="83">
        <v>52.061</v>
      </c>
      <c r="F283" s="80"/>
      <c r="G283" s="83">
        <f>E283-F283</f>
        <v>52.061</v>
      </c>
      <c r="H283" s="170">
        <f>G283+G284</f>
        <v>104.154</v>
      </c>
    </row>
    <row r="284" spans="1:8" ht="39" customHeight="1" thickBot="1" x14ac:dyDescent="0.3">
      <c r="A284" s="77" t="s">
        <v>0</v>
      </c>
      <c r="B284" s="71">
        <v>2015</v>
      </c>
      <c r="C284" s="109" t="s">
        <v>209</v>
      </c>
      <c r="D284" s="79" t="s">
        <v>1</v>
      </c>
      <c r="E284" s="83">
        <v>52.093000000000004</v>
      </c>
      <c r="F284" s="80"/>
      <c r="G284" s="83">
        <f>E284-F284</f>
        <v>52.093000000000004</v>
      </c>
      <c r="H284" s="183"/>
    </row>
    <row r="285" spans="1:8" ht="39.75" customHeight="1" thickBot="1" x14ac:dyDescent="0.3">
      <c r="A285" s="77" t="s">
        <v>3</v>
      </c>
      <c r="B285" s="71">
        <v>2016</v>
      </c>
      <c r="C285" s="109" t="s">
        <v>193</v>
      </c>
      <c r="D285" s="79" t="s">
        <v>1</v>
      </c>
      <c r="E285" s="83">
        <f>47.484+3.005+13.591</f>
        <v>64.08</v>
      </c>
      <c r="F285" s="80"/>
      <c r="G285" s="110">
        <f>E285-F285</f>
        <v>64.08</v>
      </c>
      <c r="H285" s="58">
        <f t="shared" ref="H285:H298" si="7">G285</f>
        <v>64.08</v>
      </c>
    </row>
    <row r="286" spans="1:8" ht="93.75" customHeight="1" thickBot="1" x14ac:dyDescent="0.3">
      <c r="A286" s="77" t="s">
        <v>3</v>
      </c>
      <c r="B286" s="85" t="s">
        <v>210</v>
      </c>
      <c r="C286" s="109" t="s">
        <v>235</v>
      </c>
      <c r="D286" s="79"/>
      <c r="E286" s="83">
        <v>19.280999999999999</v>
      </c>
      <c r="F286" s="80"/>
      <c r="G286" s="83">
        <f>E286-F286</f>
        <v>19.280999999999999</v>
      </c>
      <c r="H286" s="170">
        <f>G286+G287+G288+G289+G290+G291+G292+G293+G294+G295</f>
        <v>233.94000000000003</v>
      </c>
    </row>
    <row r="287" spans="1:8" ht="68.25" customHeight="1" thickBot="1" x14ac:dyDescent="0.3">
      <c r="A287" s="77" t="s">
        <v>3</v>
      </c>
      <c r="B287" s="85" t="s">
        <v>210</v>
      </c>
      <c r="C287" s="109" t="s">
        <v>235</v>
      </c>
      <c r="D287" s="79"/>
      <c r="E287" s="83">
        <v>57.725999999999999</v>
      </c>
      <c r="F287" s="80"/>
      <c r="G287" s="83">
        <f>E287-F287</f>
        <v>57.725999999999999</v>
      </c>
      <c r="H287" s="170"/>
    </row>
    <row r="288" spans="1:8" ht="68.25" customHeight="1" thickBot="1" x14ac:dyDescent="0.3">
      <c r="A288" s="77" t="s">
        <v>3</v>
      </c>
      <c r="B288" s="85" t="s">
        <v>210</v>
      </c>
      <c r="C288" s="109" t="s">
        <v>235</v>
      </c>
      <c r="D288" s="79"/>
      <c r="E288" s="83">
        <v>4.2880000000000003</v>
      </c>
      <c r="F288" s="80"/>
      <c r="G288" s="83">
        <f>E288-F288</f>
        <v>4.2880000000000003</v>
      </c>
      <c r="H288" s="170"/>
    </row>
    <row r="289" spans="1:8" ht="68.25" customHeight="1" thickBot="1" x14ac:dyDescent="0.3">
      <c r="A289" s="77" t="s">
        <v>3</v>
      </c>
      <c r="B289" s="85" t="s">
        <v>210</v>
      </c>
      <c r="C289" s="109" t="s">
        <v>235</v>
      </c>
      <c r="D289" s="79"/>
      <c r="E289" s="83">
        <v>28.466000000000001</v>
      </c>
      <c r="F289" s="80"/>
      <c r="G289" s="83">
        <f>E289-F289</f>
        <v>28.466000000000001</v>
      </c>
      <c r="H289" s="170"/>
    </row>
    <row r="290" spans="1:8" ht="68.25" customHeight="1" thickBot="1" x14ac:dyDescent="0.3">
      <c r="A290" s="77" t="s">
        <v>3</v>
      </c>
      <c r="B290" s="85" t="s">
        <v>210</v>
      </c>
      <c r="C290" s="109" t="s">
        <v>235</v>
      </c>
      <c r="D290" s="79"/>
      <c r="E290" s="83">
        <v>9.6270000000000007</v>
      </c>
      <c r="F290" s="80"/>
      <c r="G290" s="83">
        <f>E290-F290</f>
        <v>9.6270000000000007</v>
      </c>
      <c r="H290" s="170"/>
    </row>
    <row r="291" spans="1:8" ht="68.25" customHeight="1" thickBot="1" x14ac:dyDescent="0.3">
      <c r="A291" s="77" t="s">
        <v>3</v>
      </c>
      <c r="B291" s="85" t="s">
        <v>210</v>
      </c>
      <c r="C291" s="109" t="s">
        <v>233</v>
      </c>
      <c r="D291" s="79"/>
      <c r="E291" s="83">
        <v>2.4390000000000001</v>
      </c>
      <c r="F291" s="80"/>
      <c r="G291" s="83">
        <f>E291-F291</f>
        <v>2.4390000000000001</v>
      </c>
      <c r="H291" s="170"/>
    </row>
    <row r="292" spans="1:8" ht="68.25" customHeight="1" thickBot="1" x14ac:dyDescent="0.3">
      <c r="A292" s="77" t="s">
        <v>3</v>
      </c>
      <c r="B292" s="85" t="s">
        <v>210</v>
      </c>
      <c r="C292" s="109" t="s">
        <v>233</v>
      </c>
      <c r="D292" s="79"/>
      <c r="E292" s="83">
        <v>2.6579999999999999</v>
      </c>
      <c r="F292" s="80"/>
      <c r="G292" s="83">
        <f>E292-F292</f>
        <v>2.6579999999999999</v>
      </c>
      <c r="H292" s="170"/>
    </row>
    <row r="293" spans="1:8" ht="68.25" customHeight="1" thickBot="1" x14ac:dyDescent="0.3">
      <c r="A293" s="77" t="s">
        <v>3</v>
      </c>
      <c r="B293" s="85" t="s">
        <v>210</v>
      </c>
      <c r="C293" s="109" t="s">
        <v>233</v>
      </c>
      <c r="D293" s="79"/>
      <c r="E293" s="83">
        <v>52.878</v>
      </c>
      <c r="F293" s="80"/>
      <c r="G293" s="83">
        <f>E293-F293</f>
        <v>52.878</v>
      </c>
      <c r="H293" s="170"/>
    </row>
    <row r="294" spans="1:8" ht="68.25" customHeight="1" thickBot="1" x14ac:dyDescent="0.3">
      <c r="A294" s="77" t="s">
        <v>3</v>
      </c>
      <c r="B294" s="85" t="s">
        <v>210</v>
      </c>
      <c r="C294" s="109" t="s">
        <v>233</v>
      </c>
      <c r="D294" s="79"/>
      <c r="E294" s="83">
        <v>43.884</v>
      </c>
      <c r="F294" s="80"/>
      <c r="G294" s="83">
        <f>E294-F294</f>
        <v>43.884</v>
      </c>
      <c r="H294" s="170"/>
    </row>
    <row r="295" spans="1:8" ht="68.25" customHeight="1" thickBot="1" x14ac:dyDescent="0.3">
      <c r="A295" s="77"/>
      <c r="B295" s="85" t="s">
        <v>210</v>
      </c>
      <c r="C295" s="109" t="s">
        <v>233</v>
      </c>
      <c r="D295" s="79"/>
      <c r="E295" s="83">
        <v>12.693</v>
      </c>
      <c r="F295" s="80"/>
      <c r="G295" s="83">
        <f>E295-F295</f>
        <v>12.693</v>
      </c>
      <c r="H295" s="170"/>
    </row>
    <row r="296" spans="1:8" ht="39.75" customHeight="1" thickBot="1" x14ac:dyDescent="0.3">
      <c r="A296" s="77" t="s">
        <v>0</v>
      </c>
      <c r="B296" s="71">
        <v>2014</v>
      </c>
      <c r="C296" s="109" t="s">
        <v>89</v>
      </c>
      <c r="D296" s="79" t="s">
        <v>1</v>
      </c>
      <c r="E296" s="83">
        <v>4.9379999999999997</v>
      </c>
      <c r="F296" s="80"/>
      <c r="G296" s="110">
        <f>E296</f>
        <v>4.9379999999999997</v>
      </c>
      <c r="H296" s="58">
        <f t="shared" si="7"/>
        <v>4.9379999999999997</v>
      </c>
    </row>
    <row r="297" spans="1:8" ht="24.75" hidden="1" thickBot="1" x14ac:dyDescent="0.3">
      <c r="A297" s="77" t="s">
        <v>0</v>
      </c>
      <c r="B297" s="71">
        <v>2014</v>
      </c>
      <c r="C297" s="109" t="s">
        <v>90</v>
      </c>
      <c r="D297" s="79" t="s">
        <v>1</v>
      </c>
      <c r="E297" s="83">
        <v>0</v>
      </c>
      <c r="F297" s="80"/>
      <c r="G297" s="83">
        <f>E297-F297</f>
        <v>0</v>
      </c>
      <c r="H297" s="148"/>
    </row>
    <row r="298" spans="1:8" ht="43.5" customHeight="1" thickBot="1" x14ac:dyDescent="0.3">
      <c r="A298" s="77" t="s">
        <v>0</v>
      </c>
      <c r="B298" s="71">
        <v>2014</v>
      </c>
      <c r="C298" s="109" t="s">
        <v>89</v>
      </c>
      <c r="D298" s="79" t="s">
        <v>1</v>
      </c>
      <c r="E298" s="83">
        <v>53.68</v>
      </c>
      <c r="F298" s="80"/>
      <c r="G298" s="110">
        <f>E298</f>
        <v>53.68</v>
      </c>
      <c r="H298" s="58">
        <f t="shared" si="7"/>
        <v>53.68</v>
      </c>
    </row>
    <row r="299" spans="1:8" ht="27" thickBot="1" x14ac:dyDescent="0.3">
      <c r="A299" s="77" t="s">
        <v>3</v>
      </c>
      <c r="B299" s="71">
        <v>2015</v>
      </c>
      <c r="C299" s="109" t="s">
        <v>234</v>
      </c>
      <c r="D299" s="79" t="s">
        <v>1</v>
      </c>
      <c r="E299" s="83">
        <v>60.548000000000002</v>
      </c>
      <c r="F299" s="80"/>
      <c r="G299" s="83">
        <f>E299-F299</f>
        <v>60.548000000000002</v>
      </c>
      <c r="H299" s="170">
        <f>G299+G300+G301</f>
        <v>140.13900000000001</v>
      </c>
    </row>
    <row r="300" spans="1:8" ht="27" thickBot="1" x14ac:dyDescent="0.3">
      <c r="A300" s="77" t="s">
        <v>3</v>
      </c>
      <c r="B300" s="71">
        <v>2015</v>
      </c>
      <c r="C300" s="109" t="s">
        <v>234</v>
      </c>
      <c r="D300" s="79" t="s">
        <v>1</v>
      </c>
      <c r="E300" s="83">
        <v>57.457000000000001</v>
      </c>
      <c r="F300" s="80"/>
      <c r="G300" s="83">
        <f>E300-F300</f>
        <v>57.457000000000001</v>
      </c>
      <c r="H300" s="170"/>
    </row>
    <row r="301" spans="1:8" ht="27" thickBot="1" x14ac:dyDescent="0.3">
      <c r="A301" s="77" t="s">
        <v>3</v>
      </c>
      <c r="B301" s="71">
        <v>2015</v>
      </c>
      <c r="C301" s="109" t="s">
        <v>234</v>
      </c>
      <c r="D301" s="79" t="s">
        <v>1</v>
      </c>
      <c r="E301" s="83">
        <v>22.134</v>
      </c>
      <c r="F301" s="80"/>
      <c r="G301" s="83">
        <f>E301-F301</f>
        <v>22.134</v>
      </c>
      <c r="H301" s="171"/>
    </row>
    <row r="302" spans="1:8" ht="39" thickBot="1" x14ac:dyDescent="0.3">
      <c r="A302" s="77" t="s">
        <v>3</v>
      </c>
      <c r="B302" s="85" t="s">
        <v>85</v>
      </c>
      <c r="C302" s="109" t="s">
        <v>88</v>
      </c>
      <c r="D302" s="79"/>
      <c r="E302" s="83">
        <v>60.426000000000002</v>
      </c>
      <c r="F302" s="80"/>
      <c r="G302" s="110">
        <f>E302-F302</f>
        <v>60.426000000000002</v>
      </c>
      <c r="H302" s="242">
        <f>G302+G303+G304+G305+G306</f>
        <v>177.73600000000002</v>
      </c>
    </row>
    <row r="303" spans="1:8" ht="39" thickBot="1" x14ac:dyDescent="0.3">
      <c r="A303" s="77" t="s">
        <v>3</v>
      </c>
      <c r="B303" s="85" t="s">
        <v>85</v>
      </c>
      <c r="C303" s="109" t="s">
        <v>88</v>
      </c>
      <c r="D303" s="79"/>
      <c r="E303" s="83">
        <v>23.759</v>
      </c>
      <c r="F303" s="80"/>
      <c r="G303" s="110">
        <f>E303-F303</f>
        <v>23.759</v>
      </c>
      <c r="H303" s="170"/>
    </row>
    <row r="304" spans="1:8" ht="39" thickBot="1" x14ac:dyDescent="0.3">
      <c r="A304" s="77" t="s">
        <v>3</v>
      </c>
      <c r="B304" s="85" t="s">
        <v>85</v>
      </c>
      <c r="C304" s="109" t="s">
        <v>88</v>
      </c>
      <c r="D304" s="79"/>
      <c r="E304" s="83">
        <v>48.747</v>
      </c>
      <c r="F304" s="80"/>
      <c r="G304" s="83">
        <f>E304-F304</f>
        <v>48.747</v>
      </c>
      <c r="H304" s="170"/>
    </row>
    <row r="305" spans="1:8" ht="39" thickBot="1" x14ac:dyDescent="0.3">
      <c r="A305" s="77" t="s">
        <v>3</v>
      </c>
      <c r="B305" s="85" t="s">
        <v>85</v>
      </c>
      <c r="C305" s="111" t="s">
        <v>194</v>
      </c>
      <c r="D305" s="112"/>
      <c r="E305" s="113">
        <v>37.006999999999998</v>
      </c>
      <c r="F305" s="80"/>
      <c r="G305" s="83">
        <f>E305-F305</f>
        <v>37.006999999999998</v>
      </c>
      <c r="H305" s="170"/>
    </row>
    <row r="306" spans="1:8" ht="39" thickBot="1" x14ac:dyDescent="0.3">
      <c r="A306" s="77" t="s">
        <v>3</v>
      </c>
      <c r="B306" s="85" t="s">
        <v>85</v>
      </c>
      <c r="C306" s="109" t="s">
        <v>194</v>
      </c>
      <c r="D306" s="115"/>
      <c r="E306" s="83">
        <v>7.7969999999999997</v>
      </c>
      <c r="F306" s="80"/>
      <c r="G306" s="83">
        <f>E306-F306</f>
        <v>7.7969999999999997</v>
      </c>
      <c r="H306" s="170"/>
    </row>
    <row r="307" spans="1:8" ht="71.25" customHeight="1" thickBot="1" x14ac:dyDescent="0.3">
      <c r="A307" s="77" t="s">
        <v>3</v>
      </c>
      <c r="B307" s="71">
        <v>2014</v>
      </c>
      <c r="C307" s="109" t="s">
        <v>195</v>
      </c>
      <c r="D307" s="122" t="s">
        <v>1</v>
      </c>
      <c r="E307" s="123">
        <v>43.447000000000003</v>
      </c>
      <c r="F307" s="124"/>
      <c r="G307" s="163">
        <f>E307-F307</f>
        <v>43.447000000000003</v>
      </c>
      <c r="H307" s="164">
        <f t="shared" ref="H307:H310" si="8">G307</f>
        <v>43.447000000000003</v>
      </c>
    </row>
    <row r="308" spans="1:8" ht="36.75" thickBot="1" x14ac:dyDescent="0.3">
      <c r="A308" s="150" t="s">
        <v>3</v>
      </c>
      <c r="B308" s="114">
        <v>2014</v>
      </c>
      <c r="C308" s="117" t="s">
        <v>91</v>
      </c>
      <c r="D308" s="79" t="s">
        <v>1</v>
      </c>
      <c r="E308" s="83">
        <v>58.725000000000001</v>
      </c>
      <c r="F308" s="80"/>
      <c r="G308" s="83">
        <f>E308</f>
        <v>58.725000000000001</v>
      </c>
      <c r="H308" s="170">
        <f>G308+G309</f>
        <v>120.28999999999999</v>
      </c>
    </row>
    <row r="309" spans="1:8" ht="36.75" thickBot="1" x14ac:dyDescent="0.3">
      <c r="A309" s="77" t="s">
        <v>3</v>
      </c>
      <c r="B309" s="71">
        <v>2014</v>
      </c>
      <c r="C309" s="109" t="s">
        <v>91</v>
      </c>
      <c r="D309" s="79" t="s">
        <v>1</v>
      </c>
      <c r="E309" s="71">
        <v>61.564999999999998</v>
      </c>
      <c r="F309" s="80"/>
      <c r="G309" s="71">
        <f>E309</f>
        <v>61.564999999999998</v>
      </c>
      <c r="H309" s="170"/>
    </row>
    <row r="310" spans="1:8" ht="36.75" thickBot="1" x14ac:dyDescent="0.3">
      <c r="A310" s="77" t="s">
        <v>3</v>
      </c>
      <c r="B310" s="71">
        <v>2014</v>
      </c>
      <c r="C310" s="109" t="s">
        <v>92</v>
      </c>
      <c r="D310" s="79" t="s">
        <v>1</v>
      </c>
      <c r="E310" s="86">
        <v>64.084000000000003</v>
      </c>
      <c r="F310" s="80"/>
      <c r="G310" s="165">
        <f>E310</f>
        <v>64.084000000000003</v>
      </c>
      <c r="H310" s="164">
        <f t="shared" si="8"/>
        <v>64.084000000000003</v>
      </c>
    </row>
    <row r="311" spans="1:8" ht="36.75" thickBot="1" x14ac:dyDescent="0.3">
      <c r="A311" s="77" t="s">
        <v>3</v>
      </c>
      <c r="B311" s="85" t="s">
        <v>86</v>
      </c>
      <c r="C311" s="109" t="s">
        <v>196</v>
      </c>
      <c r="D311" s="79" t="s">
        <v>1</v>
      </c>
      <c r="E311" s="86">
        <v>29.754999999999999</v>
      </c>
      <c r="F311" s="80"/>
      <c r="G311" s="86">
        <f>E311-F311</f>
        <v>29.754999999999999</v>
      </c>
      <c r="H311" s="170">
        <f>G311+G312+G313+G314</f>
        <v>223.45699999999999</v>
      </c>
    </row>
    <row r="312" spans="1:8" ht="45" customHeight="1" thickBot="1" x14ac:dyDescent="0.3">
      <c r="A312" s="77" t="s">
        <v>3</v>
      </c>
      <c r="B312" s="85" t="s">
        <v>85</v>
      </c>
      <c r="C312" s="109" t="s">
        <v>197</v>
      </c>
      <c r="D312" s="79" t="s">
        <v>1</v>
      </c>
      <c r="E312" s="86">
        <v>57.985999999999997</v>
      </c>
      <c r="F312" s="80"/>
      <c r="G312" s="86">
        <f>E312-F312</f>
        <v>57.985999999999997</v>
      </c>
      <c r="H312" s="170"/>
    </row>
    <row r="313" spans="1:8" ht="39" customHeight="1" thickBot="1" x14ac:dyDescent="0.3">
      <c r="A313" s="77" t="s">
        <v>3</v>
      </c>
      <c r="B313" s="85" t="s">
        <v>85</v>
      </c>
      <c r="C313" s="109" t="s">
        <v>197</v>
      </c>
      <c r="D313" s="79" t="s">
        <v>1</v>
      </c>
      <c r="E313" s="86">
        <v>68.263999999999996</v>
      </c>
      <c r="F313" s="80"/>
      <c r="G313" s="86">
        <f>E313-F313</f>
        <v>68.263999999999996</v>
      </c>
      <c r="H313" s="170"/>
    </row>
    <row r="314" spans="1:8" ht="36.75" thickBot="1" x14ac:dyDescent="0.3">
      <c r="A314" s="77" t="s">
        <v>3</v>
      </c>
      <c r="B314" s="85" t="s">
        <v>85</v>
      </c>
      <c r="C314" s="109" t="s">
        <v>197</v>
      </c>
      <c r="D314" s="79" t="s">
        <v>1</v>
      </c>
      <c r="E314" s="86">
        <v>67.451999999999998</v>
      </c>
      <c r="F314" s="80"/>
      <c r="G314" s="86">
        <f>E314-F314</f>
        <v>67.451999999999998</v>
      </c>
      <c r="H314" s="171"/>
    </row>
    <row r="315" spans="1:8" ht="39.75" customHeight="1" thickBot="1" x14ac:dyDescent="0.3">
      <c r="A315" s="77" t="s">
        <v>3</v>
      </c>
      <c r="B315" s="71">
        <v>2016</v>
      </c>
      <c r="C315" s="109" t="s">
        <v>198</v>
      </c>
      <c r="D315" s="79" t="s">
        <v>1</v>
      </c>
      <c r="E315" s="86">
        <f>44.258+2.975</f>
        <v>47.233000000000004</v>
      </c>
      <c r="F315" s="80"/>
      <c r="G315" s="86">
        <f>E315</f>
        <v>47.233000000000004</v>
      </c>
      <c r="H315" s="242">
        <f>G315+G316+G317+G318+G319</f>
        <v>246.09100000000001</v>
      </c>
    </row>
    <row r="316" spans="1:8" ht="42" customHeight="1" thickBot="1" x14ac:dyDescent="0.3">
      <c r="A316" s="77" t="s">
        <v>3</v>
      </c>
      <c r="B316" s="85" t="s">
        <v>81</v>
      </c>
      <c r="C316" s="116" t="s">
        <v>199</v>
      </c>
      <c r="D316" s="79"/>
      <c r="E316" s="71">
        <v>62.561</v>
      </c>
      <c r="F316" s="80"/>
      <c r="G316" s="71">
        <f>E316-F316</f>
        <v>62.561</v>
      </c>
      <c r="H316" s="170"/>
    </row>
    <row r="317" spans="1:8" ht="40.5" customHeight="1" thickBot="1" x14ac:dyDescent="0.3">
      <c r="A317" s="77" t="s">
        <v>3</v>
      </c>
      <c r="B317" s="85" t="s">
        <v>81</v>
      </c>
      <c r="C317" s="116" t="s">
        <v>199</v>
      </c>
      <c r="D317" s="79"/>
      <c r="E317" s="86">
        <v>65.929000000000002</v>
      </c>
      <c r="F317" s="80"/>
      <c r="G317" s="86">
        <f>E317-F317</f>
        <v>65.929000000000002</v>
      </c>
      <c r="H317" s="170"/>
    </row>
    <row r="318" spans="1:8" ht="40.5" customHeight="1" thickBot="1" x14ac:dyDescent="0.3">
      <c r="A318" s="77" t="s">
        <v>3</v>
      </c>
      <c r="B318" s="85" t="s">
        <v>81</v>
      </c>
      <c r="C318" s="116" t="s">
        <v>199</v>
      </c>
      <c r="D318" s="79"/>
      <c r="E318" s="86">
        <v>5.9180000000000001</v>
      </c>
      <c r="F318" s="80"/>
      <c r="G318" s="86">
        <f>E318-F318</f>
        <v>5.9180000000000001</v>
      </c>
      <c r="H318" s="170"/>
    </row>
    <row r="319" spans="1:8" ht="40.5" customHeight="1" thickBot="1" x14ac:dyDescent="0.3">
      <c r="A319" s="77" t="s">
        <v>3</v>
      </c>
      <c r="B319" s="85" t="s">
        <v>81</v>
      </c>
      <c r="C319" s="116" t="s">
        <v>199</v>
      </c>
      <c r="D319" s="79"/>
      <c r="E319" s="86">
        <v>64.45</v>
      </c>
      <c r="F319" s="80"/>
      <c r="G319" s="86">
        <f>E319-F319</f>
        <v>64.45</v>
      </c>
      <c r="H319" s="171"/>
    </row>
    <row r="320" spans="1:8" ht="40.5" customHeight="1" thickBot="1" x14ac:dyDescent="0.3">
      <c r="A320" s="77" t="s">
        <v>3</v>
      </c>
      <c r="B320" s="85" t="s">
        <v>95</v>
      </c>
      <c r="C320" s="116" t="s">
        <v>200</v>
      </c>
      <c r="D320" s="79"/>
      <c r="E320" s="86">
        <v>66.332999999999998</v>
      </c>
      <c r="F320" s="80"/>
      <c r="G320" s="86">
        <f>E320-F320</f>
        <v>66.332999999999998</v>
      </c>
      <c r="H320" s="242">
        <f>G320+G321+G322</f>
        <v>146.09300000000002</v>
      </c>
    </row>
    <row r="321" spans="1:8" ht="40.5" customHeight="1" thickBot="1" x14ac:dyDescent="0.3">
      <c r="A321" s="77" t="s">
        <v>3</v>
      </c>
      <c r="B321" s="85" t="s">
        <v>95</v>
      </c>
      <c r="C321" s="116" t="s">
        <v>200</v>
      </c>
      <c r="D321" s="79"/>
      <c r="E321" s="86">
        <v>12.662000000000001</v>
      </c>
      <c r="F321" s="80"/>
      <c r="G321" s="86">
        <f>E321-F321</f>
        <v>12.662000000000001</v>
      </c>
      <c r="H321" s="183"/>
    </row>
    <row r="322" spans="1:8" ht="48.75" customHeight="1" thickBot="1" x14ac:dyDescent="0.3">
      <c r="A322" s="77" t="s">
        <v>3</v>
      </c>
      <c r="B322" s="85" t="s">
        <v>95</v>
      </c>
      <c r="C322" s="116" t="s">
        <v>200</v>
      </c>
      <c r="D322" s="79"/>
      <c r="E322" s="86">
        <v>67.097999999999999</v>
      </c>
      <c r="F322" s="80"/>
      <c r="G322" s="86">
        <f>E322-F322</f>
        <v>67.097999999999999</v>
      </c>
      <c r="H322" s="243"/>
    </row>
    <row r="324" spans="1:8" x14ac:dyDescent="0.25">
      <c r="H324" s="166">
        <f>SUM(H275:H322)</f>
        <v>1793.211</v>
      </c>
    </row>
    <row r="334" spans="1:8" x14ac:dyDescent="0.25">
      <c r="E334" s="30"/>
      <c r="F334" s="30"/>
      <c r="G334" s="30"/>
    </row>
  </sheetData>
  <mergeCells count="109">
    <mergeCell ref="C1:G1"/>
    <mergeCell ref="H123:H124"/>
    <mergeCell ref="H302:H306"/>
    <mergeCell ref="H308:H309"/>
    <mergeCell ref="H311:H314"/>
    <mergeCell ref="H315:H319"/>
    <mergeCell ref="H320:H322"/>
    <mergeCell ref="H239:H242"/>
    <mergeCell ref="H227:H228"/>
    <mergeCell ref="B225:H225"/>
    <mergeCell ref="A266:H266"/>
    <mergeCell ref="C239:D242"/>
    <mergeCell ref="C262:D265"/>
    <mergeCell ref="C178:D181"/>
    <mergeCell ref="E178:E181"/>
    <mergeCell ref="G178:G181"/>
    <mergeCell ref="F178:F181"/>
    <mergeCell ref="B182:F182"/>
    <mergeCell ref="C221:D224"/>
    <mergeCell ref="H129:H130"/>
    <mergeCell ref="H277:H281"/>
    <mergeCell ref="H125:H126"/>
    <mergeCell ref="H197:H198"/>
    <mergeCell ref="H221:H224"/>
    <mergeCell ref="E221:E224"/>
    <mergeCell ref="H111:H112"/>
    <mergeCell ref="H114:H115"/>
    <mergeCell ref="H118:H119"/>
    <mergeCell ref="B56:F56"/>
    <mergeCell ref="G74:G77"/>
    <mergeCell ref="H101:H102"/>
    <mergeCell ref="C52:D55"/>
    <mergeCell ref="B78:F78"/>
    <mergeCell ref="C74:D77"/>
    <mergeCell ref="E74:E77"/>
    <mergeCell ref="F74:F77"/>
    <mergeCell ref="H29:H30"/>
    <mergeCell ref="H32:H34"/>
    <mergeCell ref="E52:E55"/>
    <mergeCell ref="F52:F55"/>
    <mergeCell ref="G52:G55"/>
    <mergeCell ref="H52:H55"/>
    <mergeCell ref="H36:H38"/>
    <mergeCell ref="H45:H46"/>
    <mergeCell ref="H43:H44"/>
    <mergeCell ref="H93:H94"/>
    <mergeCell ref="H99:H100"/>
    <mergeCell ref="H95:H98"/>
    <mergeCell ref="A5:A6"/>
    <mergeCell ref="B5:B6"/>
    <mergeCell ref="H24:H27"/>
    <mergeCell ref="E24:E27"/>
    <mergeCell ref="F24:F27"/>
    <mergeCell ref="G24:G27"/>
    <mergeCell ref="C24:D27"/>
    <mergeCell ref="B7:F7"/>
    <mergeCell ref="H20:H23"/>
    <mergeCell ref="H14:H15"/>
    <mergeCell ref="H16:H17"/>
    <mergeCell ref="H18:H19"/>
    <mergeCell ref="C2:G2"/>
    <mergeCell ref="C5:C6"/>
    <mergeCell ref="D5:D6"/>
    <mergeCell ref="E5:E6"/>
    <mergeCell ref="F5:F6"/>
    <mergeCell ref="H8:H9"/>
    <mergeCell ref="G5:G6"/>
    <mergeCell ref="H5:H6"/>
    <mergeCell ref="H85:H86"/>
    <mergeCell ref="H74:H77"/>
    <mergeCell ref="H62:H64"/>
    <mergeCell ref="H82:H83"/>
    <mergeCell ref="B28:F28"/>
    <mergeCell ref="F221:F224"/>
    <mergeCell ref="G221:G224"/>
    <mergeCell ref="E262:E265"/>
    <mergeCell ref="F262:F265"/>
    <mergeCell ref="G262:G265"/>
    <mergeCell ref="H204:H205"/>
    <mergeCell ref="B243:F243"/>
    <mergeCell ref="F239:F242"/>
    <mergeCell ref="G239:G242"/>
    <mergeCell ref="E239:E242"/>
    <mergeCell ref="C199:D202"/>
    <mergeCell ref="F199:F202"/>
    <mergeCell ref="H211:H212"/>
    <mergeCell ref="H208:H209"/>
    <mergeCell ref="H184:H185"/>
    <mergeCell ref="H189:H191"/>
    <mergeCell ref="H178:H181"/>
    <mergeCell ref="G199:G202"/>
    <mergeCell ref="H199:H202"/>
    <mergeCell ref="E199:E202"/>
    <mergeCell ref="B203:F203"/>
    <mergeCell ref="H299:H301"/>
    <mergeCell ref="H153:H156"/>
    <mergeCell ref="H133:H134"/>
    <mergeCell ref="H140:H144"/>
    <mergeCell ref="H147:H148"/>
    <mergeCell ref="H232:H233"/>
    <mergeCell ref="H160:H163"/>
    <mergeCell ref="H164:H168"/>
    <mergeCell ref="H194:H195"/>
    <mergeCell ref="H158:H159"/>
    <mergeCell ref="H286:H295"/>
    <mergeCell ref="H245:H250"/>
    <mergeCell ref="H262:H265"/>
    <mergeCell ref="H253:H254"/>
    <mergeCell ref="H283:H284"/>
  </mergeCells>
  <phoneticPr fontId="20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2017-07-10T04:44:52Z</dcterms:modified>
</cp:coreProperties>
</file>